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DOE\SCRUP_ELECTIONS\11000-Scrutins\11100-EG_2022\XXXXX_En_evenement\Statistiques globales\"/>
    </mc:Choice>
  </mc:AlternateContent>
  <xr:revisionPtr revIDLastSave="0" documentId="13_ncr:1_{EF5F6F6F-7B32-46DE-83C7-527AA449EC3E}" xr6:coauthVersionLast="47" xr6:coauthVersionMax="47" xr10:uidLastSave="{00000000-0000-0000-0000-000000000000}"/>
  <bookViews>
    <workbookView xWindow="12450" yWindow="-15870" windowWidth="25440" windowHeight="15270" xr2:uid="{00000000-000D-0000-FFFF-FFFF00000000}"/>
  </bookViews>
  <sheets>
    <sheet name="TABLEAU GLOBAL" sheetId="1" r:id="rId1"/>
    <sheet name="VOTES ANTICIPES" sheetId="2" state="hidden" r:id="rId2"/>
    <sheet name="NB ELECTEURS" sheetId="3" state="hidden" r:id="rId3"/>
    <sheet name="NB POURC BVO" sheetId="4" state="hidden" r:id="rId4"/>
    <sheet name="NB VOTE EXERCE TOTAL" sheetId="5" state="hidden" r:id="rId5"/>
  </sheets>
  <definedNames>
    <definedName name="_xlnm._FilterDatabase" localSheetId="1" hidden="1">'VOTES ANTICIPES'!$A$1:$AV$128</definedName>
    <definedName name="BVO20131130">'TABLEAU GLOBAL'!$N$2</definedName>
    <definedName name="BVO20131500">'TABLEAU GLOBAL'!#REF!</definedName>
    <definedName name="BVO20131730">'TABLEAU GLOBAL'!$T$2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9" i="1" l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58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H118" i="1" s="1"/>
  <c r="F119" i="1"/>
  <c r="F120" i="1"/>
  <c r="F121" i="1"/>
  <c r="F122" i="1"/>
  <c r="F123" i="1"/>
  <c r="F124" i="1"/>
  <c r="F125" i="1"/>
  <c r="F126" i="1"/>
  <c r="H126" i="1" s="1"/>
  <c r="F127" i="1"/>
  <c r="F128" i="1"/>
  <c r="F129" i="1"/>
  <c r="F130" i="1"/>
  <c r="F131" i="1"/>
  <c r="F132" i="1"/>
  <c r="F133" i="1"/>
  <c r="F134" i="1"/>
  <c r="H134" i="1" s="1"/>
  <c r="E11" i="1"/>
  <c r="E12" i="1"/>
  <c r="E13" i="1"/>
  <c r="H13" i="1" s="1"/>
  <c r="E14" i="1"/>
  <c r="H14" i="1" s="1"/>
  <c r="E15" i="1"/>
  <c r="H15" i="1" s="1"/>
  <c r="E16" i="1"/>
  <c r="H16" i="1" s="1"/>
  <c r="E17" i="1"/>
  <c r="E18" i="1"/>
  <c r="H18" i="1" s="1"/>
  <c r="E19" i="1"/>
  <c r="E20" i="1"/>
  <c r="E21" i="1"/>
  <c r="H21" i="1" s="1"/>
  <c r="E22" i="1"/>
  <c r="E23" i="1"/>
  <c r="E24" i="1"/>
  <c r="E25" i="1"/>
  <c r="E26" i="1"/>
  <c r="H26" i="1" s="1"/>
  <c r="E27" i="1"/>
  <c r="E28" i="1"/>
  <c r="E29" i="1"/>
  <c r="H29" i="1" s="1"/>
  <c r="E30" i="1"/>
  <c r="E31" i="1"/>
  <c r="E32" i="1"/>
  <c r="E33" i="1"/>
  <c r="E34" i="1"/>
  <c r="H34" i="1" s="1"/>
  <c r="E35" i="1"/>
  <c r="E36" i="1"/>
  <c r="E37" i="1"/>
  <c r="H37" i="1" s="1"/>
  <c r="E38" i="1"/>
  <c r="E39" i="1"/>
  <c r="E40" i="1"/>
  <c r="E41" i="1"/>
  <c r="E42" i="1"/>
  <c r="H42" i="1" s="1"/>
  <c r="E43" i="1"/>
  <c r="E44" i="1"/>
  <c r="E45" i="1"/>
  <c r="H45" i="1" s="1"/>
  <c r="E46" i="1"/>
  <c r="E47" i="1"/>
  <c r="E48" i="1"/>
  <c r="E49" i="1"/>
  <c r="E50" i="1"/>
  <c r="H50" i="1" s="1"/>
  <c r="E51" i="1"/>
  <c r="E52" i="1"/>
  <c r="E53" i="1"/>
  <c r="H53" i="1" s="1"/>
  <c r="E54" i="1"/>
  <c r="E55" i="1"/>
  <c r="E56" i="1"/>
  <c r="E57" i="1"/>
  <c r="E58" i="1"/>
  <c r="H58" i="1" s="1"/>
  <c r="E59" i="1"/>
  <c r="E60" i="1"/>
  <c r="E61" i="1"/>
  <c r="H61" i="1" s="1"/>
  <c r="E62" i="1"/>
  <c r="E63" i="1"/>
  <c r="E64" i="1"/>
  <c r="E65" i="1"/>
  <c r="E66" i="1"/>
  <c r="H66" i="1" s="1"/>
  <c r="E67" i="1"/>
  <c r="E68" i="1"/>
  <c r="E69" i="1"/>
  <c r="H69" i="1" s="1"/>
  <c r="E70" i="1"/>
  <c r="E71" i="1"/>
  <c r="E72" i="1"/>
  <c r="E73" i="1"/>
  <c r="E74" i="1"/>
  <c r="H74" i="1" s="1"/>
  <c r="E75" i="1"/>
  <c r="E76" i="1"/>
  <c r="E77" i="1"/>
  <c r="H77" i="1" s="1"/>
  <c r="E78" i="1"/>
  <c r="E79" i="1"/>
  <c r="E80" i="1"/>
  <c r="E81" i="1"/>
  <c r="E82" i="1"/>
  <c r="H82" i="1" s="1"/>
  <c r="E83" i="1"/>
  <c r="E84" i="1"/>
  <c r="E85" i="1"/>
  <c r="H85" i="1" s="1"/>
  <c r="E86" i="1"/>
  <c r="E87" i="1"/>
  <c r="E88" i="1"/>
  <c r="E89" i="1"/>
  <c r="E90" i="1"/>
  <c r="H90" i="1" s="1"/>
  <c r="E91" i="1"/>
  <c r="E92" i="1"/>
  <c r="E93" i="1"/>
  <c r="H93" i="1" s="1"/>
  <c r="E94" i="1"/>
  <c r="E95" i="1"/>
  <c r="E96" i="1"/>
  <c r="E97" i="1"/>
  <c r="E98" i="1"/>
  <c r="H98" i="1" s="1"/>
  <c r="E99" i="1"/>
  <c r="E100" i="1"/>
  <c r="E101" i="1"/>
  <c r="H101" i="1" s="1"/>
  <c r="E102" i="1"/>
  <c r="E103" i="1"/>
  <c r="E104" i="1"/>
  <c r="E105" i="1"/>
  <c r="E106" i="1"/>
  <c r="H106" i="1" s="1"/>
  <c r="E107" i="1"/>
  <c r="E108" i="1"/>
  <c r="E109" i="1"/>
  <c r="H109" i="1" s="1"/>
  <c r="E110" i="1"/>
  <c r="E111" i="1"/>
  <c r="E112" i="1"/>
  <c r="E113" i="1"/>
  <c r="E114" i="1"/>
  <c r="H114" i="1" s="1"/>
  <c r="E115" i="1"/>
  <c r="E116" i="1"/>
  <c r="E117" i="1"/>
  <c r="H117" i="1" s="1"/>
  <c r="E118" i="1"/>
  <c r="E119" i="1"/>
  <c r="E120" i="1"/>
  <c r="E121" i="1"/>
  <c r="E122" i="1"/>
  <c r="H122" i="1" s="1"/>
  <c r="E123" i="1"/>
  <c r="H123" i="1" s="1"/>
  <c r="E124" i="1"/>
  <c r="E125" i="1"/>
  <c r="H125" i="1" s="1"/>
  <c r="E126" i="1"/>
  <c r="E127" i="1"/>
  <c r="E128" i="1"/>
  <c r="E129" i="1"/>
  <c r="E130" i="1"/>
  <c r="H130" i="1" s="1"/>
  <c r="E131" i="1"/>
  <c r="H131" i="1" s="1"/>
  <c r="E132" i="1"/>
  <c r="E133" i="1"/>
  <c r="H133" i="1" s="1"/>
  <c r="E134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0" i="1"/>
  <c r="M10" i="1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04" i="4"/>
  <c r="H103" i="4"/>
  <c r="H110" i="4"/>
  <c r="H109" i="4"/>
  <c r="H108" i="4"/>
  <c r="H107" i="4"/>
  <c r="H106" i="4"/>
  <c r="H105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56" i="4"/>
  <c r="H60" i="4"/>
  <c r="H55" i="4"/>
  <c r="H54" i="4"/>
  <c r="H59" i="4"/>
  <c r="H58" i="4"/>
  <c r="H57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G10" i="1"/>
  <c r="F10" i="1"/>
  <c r="X10" i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7" i="3"/>
  <c r="G58" i="3"/>
  <c r="G59" i="3"/>
  <c r="G54" i="3"/>
  <c r="G55" i="3"/>
  <c r="G60" i="3"/>
  <c r="G56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5" i="3"/>
  <c r="G106" i="3"/>
  <c r="G107" i="3"/>
  <c r="G108" i="3"/>
  <c r="G109" i="3"/>
  <c r="G110" i="3"/>
  <c r="G103" i="3"/>
  <c r="G104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2" i="3"/>
  <c r="E10" i="1"/>
  <c r="C10" i="1"/>
  <c r="H132" i="1" l="1"/>
  <c r="H124" i="1"/>
  <c r="N124" i="1" s="1"/>
  <c r="H116" i="1"/>
  <c r="H108" i="1"/>
  <c r="H100" i="1"/>
  <c r="H92" i="1"/>
  <c r="N92" i="1" s="1"/>
  <c r="H84" i="1"/>
  <c r="Y84" i="1" s="1"/>
  <c r="H76" i="1"/>
  <c r="N76" i="1" s="1"/>
  <c r="H68" i="1"/>
  <c r="H60" i="1"/>
  <c r="H52" i="1"/>
  <c r="H44" i="1"/>
  <c r="H36" i="1"/>
  <c r="N36" i="1" s="1"/>
  <c r="H28" i="1"/>
  <c r="H20" i="1"/>
  <c r="H12" i="1"/>
  <c r="Y12" i="1" s="1"/>
  <c r="H128" i="1"/>
  <c r="H120" i="1"/>
  <c r="H112" i="1"/>
  <c r="H104" i="1"/>
  <c r="H96" i="1"/>
  <c r="N96" i="1" s="1"/>
  <c r="H88" i="1"/>
  <c r="H80" i="1"/>
  <c r="Y80" i="1" s="1"/>
  <c r="H72" i="1"/>
  <c r="H64" i="1"/>
  <c r="H56" i="1"/>
  <c r="H48" i="1"/>
  <c r="H40" i="1"/>
  <c r="H32" i="1"/>
  <c r="H24" i="1"/>
  <c r="Y24" i="1" s="1"/>
  <c r="H115" i="1"/>
  <c r="H107" i="1"/>
  <c r="H99" i="1"/>
  <c r="H91" i="1"/>
  <c r="T91" i="1" s="1"/>
  <c r="H83" i="1"/>
  <c r="H75" i="1"/>
  <c r="H67" i="1"/>
  <c r="H59" i="1"/>
  <c r="T59" i="1" s="1"/>
  <c r="H51" i="1"/>
  <c r="H43" i="1"/>
  <c r="T43" i="1" s="1"/>
  <c r="H35" i="1"/>
  <c r="H27" i="1"/>
  <c r="H19" i="1"/>
  <c r="H11" i="1"/>
  <c r="H127" i="1"/>
  <c r="N127" i="1" s="1"/>
  <c r="H119" i="1"/>
  <c r="N119" i="1" s="1"/>
  <c r="H111" i="1"/>
  <c r="N111" i="1" s="1"/>
  <c r="H103" i="1"/>
  <c r="H95" i="1"/>
  <c r="H87" i="1"/>
  <c r="N87" i="1" s="1"/>
  <c r="H79" i="1"/>
  <c r="H71" i="1"/>
  <c r="H63" i="1"/>
  <c r="H55" i="1"/>
  <c r="N55" i="1" s="1"/>
  <c r="H47" i="1"/>
  <c r="Y47" i="1" s="1"/>
  <c r="H39" i="1"/>
  <c r="N39" i="1" s="1"/>
  <c r="H31" i="1"/>
  <c r="H23" i="1"/>
  <c r="N23" i="1" s="1"/>
  <c r="H110" i="1"/>
  <c r="H102" i="1"/>
  <c r="H94" i="1"/>
  <c r="H86" i="1"/>
  <c r="H78" i="1"/>
  <c r="T78" i="1" s="1"/>
  <c r="H70" i="1"/>
  <c r="N70" i="1" s="1"/>
  <c r="H62" i="1"/>
  <c r="H54" i="1"/>
  <c r="H46" i="1"/>
  <c r="H38" i="1"/>
  <c r="H30" i="1"/>
  <c r="H22" i="1"/>
  <c r="N22" i="1" s="1"/>
  <c r="H129" i="1"/>
  <c r="N129" i="1" s="1"/>
  <c r="H121" i="1"/>
  <c r="N121" i="1" s="1"/>
  <c r="H113" i="1"/>
  <c r="H105" i="1"/>
  <c r="H97" i="1"/>
  <c r="H89" i="1"/>
  <c r="H81" i="1"/>
  <c r="H73" i="1"/>
  <c r="H65" i="1"/>
  <c r="H57" i="1"/>
  <c r="T57" i="1" s="1"/>
  <c r="H49" i="1"/>
  <c r="H41" i="1"/>
  <c r="H33" i="1"/>
  <c r="H25" i="1"/>
  <c r="H17" i="1"/>
  <c r="H10" i="1"/>
  <c r="T10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2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D1" i="1"/>
  <c r="E1" i="1"/>
  <c r="J1" i="1"/>
  <c r="M1" i="1"/>
  <c r="O1" i="1"/>
  <c r="S1" i="1"/>
  <c r="X1" i="1"/>
  <c r="C2" i="1"/>
  <c r="E2" i="1"/>
  <c r="F2" i="1"/>
  <c r="G2" i="1"/>
  <c r="J2" i="1"/>
  <c r="M2" i="1"/>
  <c r="S2" i="1"/>
  <c r="X2" i="1"/>
  <c r="K10" i="1"/>
  <c r="T11" i="1"/>
  <c r="Y15" i="1"/>
  <c r="Y16" i="1"/>
  <c r="Y20" i="1"/>
  <c r="N21" i="1"/>
  <c r="T25" i="1"/>
  <c r="T27" i="1"/>
  <c r="T26" i="1"/>
  <c r="Y28" i="1"/>
  <c r="Y31" i="1"/>
  <c r="Y32" i="1"/>
  <c r="N37" i="1"/>
  <c r="N38" i="1"/>
  <c r="Y40" i="1"/>
  <c r="T41" i="1"/>
  <c r="T42" i="1"/>
  <c r="N44" i="1"/>
  <c r="Y48" i="1"/>
  <c r="N52" i="1"/>
  <c r="N53" i="1"/>
  <c r="N54" i="1"/>
  <c r="T58" i="1"/>
  <c r="N60" i="1"/>
  <c r="T61" i="1"/>
  <c r="T62" i="1"/>
  <c r="N63" i="1"/>
  <c r="Y64" i="1"/>
  <c r="N68" i="1"/>
  <c r="N69" i="1"/>
  <c r="N71" i="1"/>
  <c r="T73" i="1"/>
  <c r="T74" i="1"/>
  <c r="T75" i="1"/>
  <c r="T77" i="1"/>
  <c r="N79" i="1"/>
  <c r="N85" i="1"/>
  <c r="N86" i="1"/>
  <c r="T89" i="1"/>
  <c r="T90" i="1"/>
  <c r="T93" i="1"/>
  <c r="T94" i="1"/>
  <c r="T95" i="1"/>
  <c r="T97" i="1"/>
  <c r="T98" i="1"/>
  <c r="T99" i="1"/>
  <c r="Y100" i="1"/>
  <c r="Y105" i="1"/>
  <c r="N106" i="1"/>
  <c r="N107" i="1"/>
  <c r="N108" i="1"/>
  <c r="N109" i="1"/>
  <c r="N110" i="1"/>
  <c r="N112" i="1"/>
  <c r="N113" i="1"/>
  <c r="N114" i="1"/>
  <c r="N115" i="1"/>
  <c r="N116" i="1"/>
  <c r="N117" i="1"/>
  <c r="N118" i="1"/>
  <c r="N120" i="1"/>
  <c r="N122" i="1"/>
  <c r="N123" i="1"/>
  <c r="N125" i="1"/>
  <c r="N126" i="1"/>
  <c r="N128" i="1"/>
  <c r="N130" i="1"/>
  <c r="N131" i="1"/>
  <c r="N132" i="1"/>
  <c r="N133" i="1"/>
  <c r="N134" i="1"/>
  <c r="P120" i="1" l="1"/>
  <c r="P129" i="1"/>
  <c r="P121" i="1"/>
  <c r="V73" i="1"/>
  <c r="V57" i="1"/>
  <c r="P119" i="1"/>
  <c r="N100" i="1"/>
  <c r="P100" i="1" s="1"/>
  <c r="V95" i="1"/>
  <c r="P55" i="1"/>
  <c r="T115" i="1"/>
  <c r="V115" i="1" s="1"/>
  <c r="V42" i="1"/>
  <c r="Y86" i="1"/>
  <c r="N12" i="1"/>
  <c r="P12" i="1" s="1"/>
  <c r="V78" i="1"/>
  <c r="P134" i="1"/>
  <c r="P126" i="1"/>
  <c r="P118" i="1"/>
  <c r="P86" i="1"/>
  <c r="P110" i="1"/>
  <c r="P38" i="1"/>
  <c r="P22" i="1"/>
  <c r="V94" i="1"/>
  <c r="N32" i="1"/>
  <c r="P32" i="1" s="1"/>
  <c r="P54" i="1"/>
  <c r="V62" i="1"/>
  <c r="P113" i="1"/>
  <c r="N105" i="1"/>
  <c r="P105" i="1" s="1"/>
  <c r="P79" i="1"/>
  <c r="P71" i="1"/>
  <c r="P63" i="1"/>
  <c r="V27" i="1"/>
  <c r="T133" i="1"/>
  <c r="V133" i="1" s="1"/>
  <c r="N97" i="1"/>
  <c r="P97" i="1" s="1"/>
  <c r="T84" i="1"/>
  <c r="V84" i="1" s="1"/>
  <c r="P125" i="1"/>
  <c r="V89" i="1"/>
  <c r="N59" i="1"/>
  <c r="P59" i="1" s="1"/>
  <c r="T52" i="1"/>
  <c r="V52" i="1" s="1"/>
  <c r="P131" i="1"/>
  <c r="V41" i="1"/>
  <c r="V25" i="1"/>
  <c r="V97" i="1"/>
  <c r="Y134" i="1"/>
  <c r="Y132" i="1"/>
  <c r="P123" i="1"/>
  <c r="Y110" i="1"/>
  <c r="N84" i="1"/>
  <c r="P84" i="1" s="1"/>
  <c r="Y60" i="1"/>
  <c r="Y112" i="1"/>
  <c r="P68" i="1"/>
  <c r="V43" i="1"/>
  <c r="P109" i="1"/>
  <c r="T132" i="1"/>
  <c r="V132" i="1" s="1"/>
  <c r="P122" i="1"/>
  <c r="Y116" i="1"/>
  <c r="N90" i="1"/>
  <c r="P90" i="1" s="1"/>
  <c r="T70" i="1"/>
  <c r="V70" i="1" s="1"/>
  <c r="Y52" i="1"/>
  <c r="P116" i="1"/>
  <c r="P21" i="1"/>
  <c r="T28" i="1"/>
  <c r="V28" i="1" s="1"/>
  <c r="Y128" i="1"/>
  <c r="P111" i="1"/>
  <c r="Y106" i="1"/>
  <c r="Y70" i="1"/>
  <c r="N57" i="1"/>
  <c r="P57" i="1" s="1"/>
  <c r="N28" i="1"/>
  <c r="P28" i="1" s="1"/>
  <c r="Y118" i="1"/>
  <c r="T106" i="1"/>
  <c r="V106" i="1" s="1"/>
  <c r="V90" i="1"/>
  <c r="Y91" i="1"/>
  <c r="P87" i="1"/>
  <c r="T120" i="1"/>
  <c r="V120" i="1" s="1"/>
  <c r="T114" i="1"/>
  <c r="V114" i="1" s="1"/>
  <c r="P112" i="1"/>
  <c r="T110" i="1"/>
  <c r="V110" i="1" s="1"/>
  <c r="T60" i="1"/>
  <c r="V60" i="1" s="1"/>
  <c r="V58" i="1"/>
  <c r="P132" i="1"/>
  <c r="P130" i="1"/>
  <c r="P106" i="1"/>
  <c r="P127" i="1"/>
  <c r="T122" i="1"/>
  <c r="V122" i="1" s="1"/>
  <c r="P114" i="1"/>
  <c r="V98" i="1"/>
  <c r="V74" i="1"/>
  <c r="N41" i="1"/>
  <c r="P41" i="1" s="1"/>
  <c r="Y122" i="1"/>
  <c r="Y115" i="1"/>
  <c r="Y133" i="1"/>
  <c r="T121" i="1"/>
  <c r="V121" i="1" s="1"/>
  <c r="Y111" i="1"/>
  <c r="T126" i="1"/>
  <c r="V126" i="1" s="1"/>
  <c r="Y107" i="1"/>
  <c r="Y85" i="1"/>
  <c r="T55" i="1"/>
  <c r="V55" i="1" s="1"/>
  <c r="Y36" i="1"/>
  <c r="T22" i="1"/>
  <c r="V22" i="1" s="1"/>
  <c r="T12" i="1"/>
  <c r="V12" i="1" s="1"/>
  <c r="Y127" i="1"/>
  <c r="Y123" i="1"/>
  <c r="Y129" i="1"/>
  <c r="Y98" i="1"/>
  <c r="Y75" i="1"/>
  <c r="T131" i="1"/>
  <c r="V131" i="1" s="1"/>
  <c r="Y121" i="1"/>
  <c r="T109" i="1"/>
  <c r="V109" i="1" s="1"/>
  <c r="T105" i="1"/>
  <c r="V105" i="1" s="1"/>
  <c r="N16" i="1"/>
  <c r="P16" i="1" s="1"/>
  <c r="Y117" i="1"/>
  <c r="Y53" i="1"/>
  <c r="P44" i="1"/>
  <c r="P108" i="1"/>
  <c r="P60" i="1"/>
  <c r="P37" i="1"/>
  <c r="V77" i="1"/>
  <c r="P52" i="1"/>
  <c r="P128" i="1"/>
  <c r="P124" i="1"/>
  <c r="V99" i="1"/>
  <c r="P76" i="1"/>
  <c r="V93" i="1"/>
  <c r="P117" i="1"/>
  <c r="P69" i="1"/>
  <c r="P133" i="1"/>
  <c r="P107" i="1"/>
  <c r="P96" i="1"/>
  <c r="V59" i="1"/>
  <c r="P36" i="1"/>
  <c r="V10" i="1"/>
  <c r="Y10" i="1"/>
  <c r="Y124" i="1"/>
  <c r="Y113" i="1"/>
  <c r="Y68" i="1"/>
  <c r="Y43" i="1"/>
  <c r="T134" i="1"/>
  <c r="V134" i="1" s="1"/>
  <c r="Y130" i="1"/>
  <c r="T127" i="1"/>
  <c r="V127" i="1" s="1"/>
  <c r="Y125" i="1"/>
  <c r="Y119" i="1"/>
  <c r="T116" i="1"/>
  <c r="V116" i="1" s="1"/>
  <c r="P115" i="1"/>
  <c r="Y108" i="1"/>
  <c r="Y99" i="1"/>
  <c r="Y92" i="1"/>
  <c r="N91" i="1"/>
  <c r="P91" i="1" s="1"/>
  <c r="Y89" i="1"/>
  <c r="T85" i="1"/>
  <c r="V85" i="1" s="1"/>
  <c r="T71" i="1"/>
  <c r="V71" i="1" s="1"/>
  <c r="P70" i="1"/>
  <c r="N64" i="1"/>
  <c r="P64" i="1" s="1"/>
  <c r="Y54" i="1"/>
  <c r="Y44" i="1"/>
  <c r="T39" i="1"/>
  <c r="V39" i="1" s="1"/>
  <c r="T36" i="1"/>
  <c r="V36" i="1" s="1"/>
  <c r="Y26" i="1"/>
  <c r="T20" i="1"/>
  <c r="V20" i="1" s="1"/>
  <c r="Y11" i="1"/>
  <c r="N10" i="1"/>
  <c r="P10" i="1" s="1"/>
  <c r="Y131" i="1"/>
  <c r="T128" i="1"/>
  <c r="V128" i="1" s="1"/>
  <c r="Y120" i="1"/>
  <c r="T117" i="1"/>
  <c r="V117" i="1" s="1"/>
  <c r="Y114" i="1"/>
  <c r="T111" i="1"/>
  <c r="V111" i="1" s="1"/>
  <c r="T107" i="1"/>
  <c r="V107" i="1" s="1"/>
  <c r="N98" i="1"/>
  <c r="P98" i="1" s="1"/>
  <c r="V91" i="1"/>
  <c r="T86" i="1"/>
  <c r="V86" i="1" s="1"/>
  <c r="P85" i="1"/>
  <c r="N75" i="1"/>
  <c r="P75" i="1" s="1"/>
  <c r="N73" i="1"/>
  <c r="P73" i="1" s="1"/>
  <c r="Y69" i="1"/>
  <c r="N42" i="1"/>
  <c r="P42" i="1" s="1"/>
  <c r="P39" i="1"/>
  <c r="T23" i="1"/>
  <c r="V23" i="1" s="1"/>
  <c r="N20" i="1"/>
  <c r="P20" i="1" s="1"/>
  <c r="Y76" i="1"/>
  <c r="T129" i="1"/>
  <c r="V129" i="1" s="1"/>
  <c r="Y126" i="1"/>
  <c r="T123" i="1"/>
  <c r="V123" i="1" s="1"/>
  <c r="T118" i="1"/>
  <c r="V118" i="1" s="1"/>
  <c r="T112" i="1"/>
  <c r="V112" i="1" s="1"/>
  <c r="Y109" i="1"/>
  <c r="T96" i="1"/>
  <c r="V96" i="1" s="1"/>
  <c r="Y90" i="1"/>
  <c r="T87" i="1"/>
  <c r="V87" i="1" s="1"/>
  <c r="T76" i="1"/>
  <c r="V76" i="1" s="1"/>
  <c r="V75" i="1"/>
  <c r="T68" i="1"/>
  <c r="V68" i="1" s="1"/>
  <c r="N58" i="1"/>
  <c r="P58" i="1" s="1"/>
  <c r="T53" i="1"/>
  <c r="V53" i="1" s="1"/>
  <c r="T37" i="1"/>
  <c r="V37" i="1" s="1"/>
  <c r="P23" i="1"/>
  <c r="T124" i="1"/>
  <c r="V124" i="1" s="1"/>
  <c r="T113" i="1"/>
  <c r="V113" i="1" s="1"/>
  <c r="T108" i="1"/>
  <c r="V108" i="1" s="1"/>
  <c r="N99" i="1"/>
  <c r="P99" i="1" s="1"/>
  <c r="Y97" i="1"/>
  <c r="T92" i="1"/>
  <c r="V92" i="1" s="1"/>
  <c r="N89" i="1"/>
  <c r="P89" i="1" s="1"/>
  <c r="N80" i="1"/>
  <c r="P80" i="1" s="1"/>
  <c r="V61" i="1"/>
  <c r="Y59" i="1"/>
  <c r="P53" i="1"/>
  <c r="T44" i="1"/>
  <c r="V44" i="1" s="1"/>
  <c r="N43" i="1"/>
  <c r="P43" i="1" s="1"/>
  <c r="T40" i="1"/>
  <c r="V40" i="1" s="1"/>
  <c r="V26" i="1"/>
  <c r="T21" i="1"/>
  <c r="V21" i="1" s="1"/>
  <c r="V11" i="1"/>
  <c r="T130" i="1"/>
  <c r="V130" i="1" s="1"/>
  <c r="T125" i="1"/>
  <c r="V125" i="1" s="1"/>
  <c r="T119" i="1"/>
  <c r="V119" i="1" s="1"/>
  <c r="P92" i="1"/>
  <c r="T54" i="1"/>
  <c r="V54" i="1" s="1"/>
  <c r="N40" i="1"/>
  <c r="P40" i="1" s="1"/>
  <c r="T24" i="1"/>
  <c r="V24" i="1" s="1"/>
  <c r="N74" i="1"/>
  <c r="P74" i="1" s="1"/>
  <c r="T69" i="1"/>
  <c r="V69" i="1" s="1"/>
  <c r="N48" i="1"/>
  <c r="P48" i="1" s="1"/>
  <c r="T38" i="1"/>
  <c r="V38" i="1" s="1"/>
  <c r="N24" i="1"/>
  <c r="P24" i="1" s="1"/>
  <c r="Y88" i="1"/>
  <c r="N88" i="1"/>
  <c r="P88" i="1" s="1"/>
  <c r="Y94" i="1"/>
  <c r="N94" i="1"/>
  <c r="P94" i="1" s="1"/>
  <c r="Y66" i="1"/>
  <c r="N66" i="1"/>
  <c r="P66" i="1" s="1"/>
  <c r="T66" i="1"/>
  <c r="V66" i="1" s="1"/>
  <c r="N104" i="1"/>
  <c r="P104" i="1" s="1"/>
  <c r="T104" i="1"/>
  <c r="V104" i="1" s="1"/>
  <c r="Y104" i="1"/>
  <c r="Y102" i="1"/>
  <c r="N102" i="1"/>
  <c r="P102" i="1" s="1"/>
  <c r="T102" i="1"/>
  <c r="V102" i="1" s="1"/>
  <c r="Y79" i="1"/>
  <c r="Y78" i="1"/>
  <c r="N78" i="1"/>
  <c r="P78" i="1" s="1"/>
  <c r="Y63" i="1"/>
  <c r="Y62" i="1"/>
  <c r="N62" i="1"/>
  <c r="P62" i="1" s="1"/>
  <c r="Y29" i="1"/>
  <c r="N29" i="1"/>
  <c r="P29" i="1" s="1"/>
  <c r="T29" i="1"/>
  <c r="V29" i="1" s="1"/>
  <c r="Y72" i="1"/>
  <c r="N72" i="1"/>
  <c r="P72" i="1" s="1"/>
  <c r="Y45" i="1"/>
  <c r="N45" i="1"/>
  <c r="P45" i="1" s="1"/>
  <c r="T45" i="1"/>
  <c r="V45" i="1" s="1"/>
  <c r="N19" i="1"/>
  <c r="P19" i="1" s="1"/>
  <c r="T19" i="1"/>
  <c r="V19" i="1" s="1"/>
  <c r="Y19" i="1"/>
  <c r="Y17" i="1"/>
  <c r="N17" i="1"/>
  <c r="P17" i="1" s="1"/>
  <c r="T17" i="1"/>
  <c r="V17" i="1" s="1"/>
  <c r="N15" i="1"/>
  <c r="P15" i="1" s="1"/>
  <c r="T15" i="1"/>
  <c r="V15" i="1" s="1"/>
  <c r="Y34" i="1"/>
  <c r="N34" i="1"/>
  <c r="P34" i="1" s="1"/>
  <c r="T34" i="1"/>
  <c r="V34" i="1" s="1"/>
  <c r="Y50" i="1"/>
  <c r="N50" i="1"/>
  <c r="P50" i="1" s="1"/>
  <c r="T50" i="1"/>
  <c r="V50" i="1" s="1"/>
  <c r="N35" i="1"/>
  <c r="P35" i="1" s="1"/>
  <c r="T35" i="1"/>
  <c r="V35" i="1" s="1"/>
  <c r="Y35" i="1"/>
  <c r="Y33" i="1"/>
  <c r="N33" i="1"/>
  <c r="P33" i="1" s="1"/>
  <c r="T33" i="1"/>
  <c r="V33" i="1" s="1"/>
  <c r="N31" i="1"/>
  <c r="P31" i="1" s="1"/>
  <c r="T31" i="1"/>
  <c r="V31" i="1" s="1"/>
  <c r="Y46" i="1"/>
  <c r="N46" i="1"/>
  <c r="P46" i="1" s="1"/>
  <c r="T46" i="1"/>
  <c r="V46" i="1" s="1"/>
  <c r="Y96" i="1"/>
  <c r="Y95" i="1"/>
  <c r="N95" i="1"/>
  <c r="P95" i="1" s="1"/>
  <c r="Y93" i="1"/>
  <c r="N93" i="1"/>
  <c r="P93" i="1" s="1"/>
  <c r="N83" i="1"/>
  <c r="P83" i="1" s="1"/>
  <c r="T83" i="1"/>
  <c r="V83" i="1" s="1"/>
  <c r="Y83" i="1"/>
  <c r="Y81" i="1"/>
  <c r="N81" i="1"/>
  <c r="P81" i="1" s="1"/>
  <c r="T81" i="1"/>
  <c r="V81" i="1" s="1"/>
  <c r="T79" i="1"/>
  <c r="V79" i="1" s="1"/>
  <c r="N67" i="1"/>
  <c r="P67" i="1" s="1"/>
  <c r="T67" i="1"/>
  <c r="V67" i="1" s="1"/>
  <c r="Y67" i="1"/>
  <c r="Y65" i="1"/>
  <c r="N65" i="1"/>
  <c r="P65" i="1" s="1"/>
  <c r="T65" i="1"/>
  <c r="V65" i="1" s="1"/>
  <c r="T63" i="1"/>
  <c r="V63" i="1" s="1"/>
  <c r="N51" i="1"/>
  <c r="P51" i="1" s="1"/>
  <c r="T51" i="1"/>
  <c r="V51" i="1" s="1"/>
  <c r="Y51" i="1"/>
  <c r="Y49" i="1"/>
  <c r="N49" i="1"/>
  <c r="P49" i="1" s="1"/>
  <c r="T49" i="1"/>
  <c r="V49" i="1" s="1"/>
  <c r="N47" i="1"/>
  <c r="P47" i="1" s="1"/>
  <c r="T47" i="1"/>
  <c r="V47" i="1" s="1"/>
  <c r="Y56" i="1"/>
  <c r="N56" i="1"/>
  <c r="P56" i="1" s="1"/>
  <c r="Y82" i="1"/>
  <c r="N82" i="1"/>
  <c r="P82" i="1" s="1"/>
  <c r="T82" i="1"/>
  <c r="V82" i="1" s="1"/>
  <c r="Y13" i="1"/>
  <c r="N13" i="1"/>
  <c r="P13" i="1" s="1"/>
  <c r="T13" i="1"/>
  <c r="V13" i="1" s="1"/>
  <c r="Y103" i="1"/>
  <c r="N103" i="1"/>
  <c r="P103" i="1" s="1"/>
  <c r="T103" i="1"/>
  <c r="V103" i="1" s="1"/>
  <c r="Y101" i="1"/>
  <c r="N101" i="1"/>
  <c r="P101" i="1" s="1"/>
  <c r="T101" i="1"/>
  <c r="V101" i="1" s="1"/>
  <c r="Y77" i="1"/>
  <c r="N77" i="1"/>
  <c r="P77" i="1" s="1"/>
  <c r="Y61" i="1"/>
  <c r="N61" i="1"/>
  <c r="P61" i="1" s="1"/>
  <c r="Y14" i="1"/>
  <c r="N14" i="1"/>
  <c r="P14" i="1" s="1"/>
  <c r="T14" i="1"/>
  <c r="V14" i="1" s="1"/>
  <c r="T88" i="1"/>
  <c r="V88" i="1" s="1"/>
  <c r="T72" i="1"/>
  <c r="V72" i="1" s="1"/>
  <c r="T56" i="1"/>
  <c r="V56" i="1" s="1"/>
  <c r="Y30" i="1"/>
  <c r="N30" i="1"/>
  <c r="P30" i="1" s="1"/>
  <c r="T30" i="1"/>
  <c r="V30" i="1" s="1"/>
  <c r="Y18" i="1"/>
  <c r="N18" i="1"/>
  <c r="P18" i="1" s="1"/>
  <c r="T18" i="1"/>
  <c r="V18" i="1" s="1"/>
  <c r="Y38" i="1"/>
  <c r="Y37" i="1"/>
  <c r="N26" i="1"/>
  <c r="P26" i="1" s="1"/>
  <c r="N27" i="1"/>
  <c r="P27" i="1" s="1"/>
  <c r="N25" i="1"/>
  <c r="P25" i="1" s="1"/>
  <c r="Y22" i="1"/>
  <c r="Y21" i="1"/>
  <c r="N11" i="1"/>
  <c r="P11" i="1" s="1"/>
  <c r="H2" i="1"/>
  <c r="T100" i="1"/>
  <c r="V100" i="1" s="1"/>
  <c r="Y87" i="1"/>
  <c r="T80" i="1"/>
  <c r="V80" i="1" s="1"/>
  <c r="Y71" i="1"/>
  <c r="T64" i="1"/>
  <c r="V64" i="1" s="1"/>
  <c r="Y55" i="1"/>
  <c r="T48" i="1"/>
  <c r="V48" i="1" s="1"/>
  <c r="Y39" i="1"/>
  <c r="T32" i="1"/>
  <c r="V32" i="1" s="1"/>
  <c r="Y23" i="1"/>
  <c r="T16" i="1"/>
  <c r="V16" i="1" s="1"/>
  <c r="Y74" i="1"/>
  <c r="Y73" i="1"/>
  <c r="Y58" i="1"/>
  <c r="Y57" i="1"/>
  <c r="Y42" i="1"/>
  <c r="Y41" i="1"/>
  <c r="Y27" i="1"/>
  <c r="Y25" i="1"/>
  <c r="Y2" i="1" l="1"/>
  <c r="T2" i="1"/>
  <c r="N2" i="1"/>
  <c r="K2" i="1"/>
  <c r="P2" i="1" l="1"/>
  <c r="V2" i="1"/>
</calcChain>
</file>

<file path=xl/sharedStrings.xml><?xml version="1.0" encoding="utf-8"?>
<sst xmlns="http://schemas.openxmlformats.org/spreadsheetml/2006/main" count="1251" uniqueCount="604">
  <si>
    <t>Reçu</t>
  </si>
  <si>
    <t>Total</t>
  </si>
  <si>
    <t>Résultats à 11h00</t>
  </si>
  <si>
    <t>Bureau de vote 
le jour du scrutin
(BVO)</t>
  </si>
  <si>
    <t>Circonscription</t>
  </si>
  <si>
    <t>Nombre électeurs inscrits après révision ordinaire</t>
  </si>
  <si>
    <t>Nombre électeurs inscrits après révision spéciale</t>
  </si>
  <si>
    <t>Total  d'électeurs</t>
  </si>
  <si>
    <t>Taux de participation</t>
  </si>
  <si>
    <t>Total d'électeurs</t>
  </si>
  <si>
    <t>Total des électeurs 
ayant voté</t>
  </si>
  <si>
    <t>Taux de participation total</t>
  </si>
  <si>
    <t>Abitibi-Est</t>
  </si>
  <si>
    <t>Abitibi-Ouest</t>
  </si>
  <si>
    <t>Acadie</t>
  </si>
  <si>
    <t>Anjou-Louis-Riel</t>
  </si>
  <si>
    <t>Argenteuil</t>
  </si>
  <si>
    <t>Arthabaska</t>
  </si>
  <si>
    <t>Beauce-Nord</t>
  </si>
  <si>
    <t>Beauce-Sud</t>
  </si>
  <si>
    <t>Beauharnois</t>
  </si>
  <si>
    <t>Bellechasse</t>
  </si>
  <si>
    <t>Berthier</t>
  </si>
  <si>
    <t>Bertrand</t>
  </si>
  <si>
    <t>Blainville</t>
  </si>
  <si>
    <t>Bonaventure</t>
  </si>
  <si>
    <t>Borduas</t>
  </si>
  <si>
    <t>Bourassa-Sauvé</t>
  </si>
  <si>
    <t>Brome-Missisquoi</t>
  </si>
  <si>
    <t>Chambly</t>
  </si>
  <si>
    <t>Champlain</t>
  </si>
  <si>
    <t>Chapleau</t>
  </si>
  <si>
    <t>Charlesbourg</t>
  </si>
  <si>
    <t>Charlevoix-Côte-de-Beaupré</t>
  </si>
  <si>
    <t>Châteauguay</t>
  </si>
  <si>
    <t>Chauveau</t>
  </si>
  <si>
    <t>Chicoutimi</t>
  </si>
  <si>
    <t>Chomedey</t>
  </si>
  <si>
    <t>Chutes-de-la-Chaudière</t>
  </si>
  <si>
    <t>Côte-du-Sud</t>
  </si>
  <si>
    <t>D'Arcy-McGee</t>
  </si>
  <si>
    <t>Deux-Montagnes</t>
  </si>
  <si>
    <t>Drummond-Bois-Francs</t>
  </si>
  <si>
    <t>Dubuc</t>
  </si>
  <si>
    <t>Duplessis</t>
  </si>
  <si>
    <t>Fabre</t>
  </si>
  <si>
    <t>Gaspé</t>
  </si>
  <si>
    <t>Gatineau</t>
  </si>
  <si>
    <t>Gouin</t>
  </si>
  <si>
    <t>Granby</t>
  </si>
  <si>
    <t>Groulx</t>
  </si>
  <si>
    <t>Hochelaga-Maisonneuve</t>
  </si>
  <si>
    <t>Hull</t>
  </si>
  <si>
    <t>Huntingdon</t>
  </si>
  <si>
    <t>Iberville</t>
  </si>
  <si>
    <t>Îles-de-la-Madeleine</t>
  </si>
  <si>
    <t>Jacques-Cartier</t>
  </si>
  <si>
    <t>Jean-Lesage</t>
  </si>
  <si>
    <t>Jeanne-Mance-Viger</t>
  </si>
  <si>
    <t>Jean-Talon</t>
  </si>
  <si>
    <t>Johnson</t>
  </si>
  <si>
    <t>Joliette</t>
  </si>
  <si>
    <t>Jonquière</t>
  </si>
  <si>
    <t>La Peltrie</t>
  </si>
  <si>
    <t>La Pinière</t>
  </si>
  <si>
    <t>La Prairie</t>
  </si>
  <si>
    <t>Labelle</t>
  </si>
  <si>
    <t>Lac-Saint-Jean</t>
  </si>
  <si>
    <t>LaFontaine</t>
  </si>
  <si>
    <t>Laporte</t>
  </si>
  <si>
    <t>L'Assomption</t>
  </si>
  <si>
    <t>Laurier-Dorion</t>
  </si>
  <si>
    <t>Laval-des-Rapides</t>
  </si>
  <si>
    <t>Laviolette-Saint-Maurice</t>
  </si>
  <si>
    <t>Les Plaines</t>
  </si>
  <si>
    <t>Lévis</t>
  </si>
  <si>
    <t>Lotbinière-Frontenac</t>
  </si>
  <si>
    <t>Louis-Hébert</t>
  </si>
  <si>
    <t>Marguerite-Bourgeoys</t>
  </si>
  <si>
    <t>Marie-Victorin</t>
  </si>
  <si>
    <t>Marquette</t>
  </si>
  <si>
    <t>Maskinongé</t>
  </si>
  <si>
    <t>Masson</t>
  </si>
  <si>
    <t>Matane-Matapédia</t>
  </si>
  <si>
    <t>Maurice-Richard</t>
  </si>
  <si>
    <t>Mégantic</t>
  </si>
  <si>
    <t>Mercier</t>
  </si>
  <si>
    <t>Mille-Îles</t>
  </si>
  <si>
    <t>Mirabel</t>
  </si>
  <si>
    <t>Montarville</t>
  </si>
  <si>
    <t>Montmorency</t>
  </si>
  <si>
    <t>Mont-Royal-Outremont</t>
  </si>
  <si>
    <t>Nelligan</t>
  </si>
  <si>
    <t>Nicolet-Bécancour</t>
  </si>
  <si>
    <t>Notre-Dame-de-Grâce</t>
  </si>
  <si>
    <t>Orford</t>
  </si>
  <si>
    <t>Papineau</t>
  </si>
  <si>
    <t>Pointe-aux-Trembles</t>
  </si>
  <si>
    <t>Pontiac</t>
  </si>
  <si>
    <t>Portneuf</t>
  </si>
  <si>
    <t>Prévost</t>
  </si>
  <si>
    <t>René-Lévesque</t>
  </si>
  <si>
    <t>Repentigny</t>
  </si>
  <si>
    <t>Richelieu</t>
  </si>
  <si>
    <t>Richmond</t>
  </si>
  <si>
    <t>Rimouski</t>
  </si>
  <si>
    <t>Rivière-du-Loup-Témiscouata</t>
  </si>
  <si>
    <t>Robert-Baldwin</t>
  </si>
  <si>
    <t>Roberval</t>
  </si>
  <si>
    <t>Rosemont</t>
  </si>
  <si>
    <t>Rousseau</t>
  </si>
  <si>
    <t>Rouyn-Noranda-Témiscamingue</t>
  </si>
  <si>
    <t>Sainte-Marie-Saint-Jacques</t>
  </si>
  <si>
    <t>Sainte-Rose</t>
  </si>
  <si>
    <t>Saint-François</t>
  </si>
  <si>
    <t>Saint-Henri-Sainte-Anne</t>
  </si>
  <si>
    <t>Saint-Hyacinthe</t>
  </si>
  <si>
    <t>Saint-Jean</t>
  </si>
  <si>
    <t>Saint-Jérôme</t>
  </si>
  <si>
    <t>Saint-Laurent</t>
  </si>
  <si>
    <t>Sanguinet</t>
  </si>
  <si>
    <t>Sherbrooke</t>
  </si>
  <si>
    <t>Soulanges</t>
  </si>
  <si>
    <t>Taillon</t>
  </si>
  <si>
    <t>Taschereau</t>
  </si>
  <si>
    <t>Terrebonne</t>
  </si>
  <si>
    <t>Trois-Rivières</t>
  </si>
  <si>
    <t>Ungava</t>
  </si>
  <si>
    <t>Vachon</t>
  </si>
  <si>
    <t>Vanier-Les Rivières</t>
  </si>
  <si>
    <t>Vaudreuil</t>
  </si>
  <si>
    <t>Verchères</t>
  </si>
  <si>
    <t>Verdun</t>
  </si>
  <si>
    <t>Viau</t>
  </si>
  <si>
    <t>Vimont</t>
  </si>
  <si>
    <t>Westmount-Saint-Louis</t>
  </si>
  <si>
    <t>Résultats à 16h00</t>
  </si>
  <si>
    <t>Nombre total d'électeurs inscrits</t>
  </si>
  <si>
    <t>Nombre électeurs inscrits au vote hors Québec</t>
  </si>
  <si>
    <t>Nombre électeurs inscrits au vote des détenus</t>
  </si>
  <si>
    <t>CIR_NOM</t>
  </si>
  <si>
    <t>TOTAL_VOTE_EXERCE_CIR</t>
  </si>
  <si>
    <t>Camille-Laurin</t>
  </si>
  <si>
    <t>Nombre d'électeurs</t>
  </si>
  <si>
    <t>Nombre d'électeurs hors Qc</t>
  </si>
  <si>
    <t>Nombre d'électeurs détenus</t>
  </si>
  <si>
    <t>Nombre d'électeurs total</t>
  </si>
  <si>
    <t>Date du vote J-10</t>
  </si>
  <si>
    <t>Nombre votes BVI J-10</t>
  </si>
  <si>
    <t>Nombre votes BVDE J-10</t>
  </si>
  <si>
    <t>Nombre votes BVDS J-10</t>
  </si>
  <si>
    <t>Nombre votes BVEE J-10</t>
  </si>
  <si>
    <t>Nombre votes BVIRE J-10</t>
  </si>
  <si>
    <t>Date du vote J-9</t>
  </si>
  <si>
    <t>Nombre votes BVI J-9</t>
  </si>
  <si>
    <t>Nombre votes BVDE J-9</t>
  </si>
  <si>
    <t>Nombre votes BVDS J-9</t>
  </si>
  <si>
    <t>Nombre votes BVIRE J-9</t>
  </si>
  <si>
    <t>Nombre votes avant BVA</t>
  </si>
  <si>
    <t>Pourcentage votes avant BVA</t>
  </si>
  <si>
    <t>Date du vote J-8</t>
  </si>
  <si>
    <t>Nombre votes BVA J-8</t>
  </si>
  <si>
    <t>Nombre votes BVIH J-8</t>
  </si>
  <si>
    <t>Nombre votes BVIRE J-8</t>
  </si>
  <si>
    <t>Date du vote J-7</t>
  </si>
  <si>
    <t>Nombre votes BVA J-7</t>
  </si>
  <si>
    <t>Nombre votes BVIH J-7</t>
  </si>
  <si>
    <t>Nombre votes BVIRE J-7</t>
  </si>
  <si>
    <t>Nombre votes après BVA</t>
  </si>
  <si>
    <t>Pourcentage votes après BVA</t>
  </si>
  <si>
    <t>Date du vote J-6</t>
  </si>
  <si>
    <t>Nombre votes BVI J-6</t>
  </si>
  <si>
    <t>Nombre votes BVDE J-6</t>
  </si>
  <si>
    <t>Nombre votes BVDS J-6</t>
  </si>
  <si>
    <t>Nombre votes BVEE J-6</t>
  </si>
  <si>
    <t>Nombre votes BVIRE J-6</t>
  </si>
  <si>
    <t>Date du vote J-5</t>
  </si>
  <si>
    <t>Nombre votes BVI J-5</t>
  </si>
  <si>
    <t>Nombre votes BVDE J-5</t>
  </si>
  <si>
    <t>Nombre votes BVDS J-5</t>
  </si>
  <si>
    <t>Nombre votes BVEE J-5</t>
  </si>
  <si>
    <t>Nombre votes BVIRE J-5</t>
  </si>
  <si>
    <t>Date du vote J-4</t>
  </si>
  <si>
    <t>Nombre votes BVI J-4</t>
  </si>
  <si>
    <t>Nombre votes BVDE J-4</t>
  </si>
  <si>
    <t>Nombre votes BVDS J-4</t>
  </si>
  <si>
    <t>Nombre votes BVEE J-4</t>
  </si>
  <si>
    <t>Nombre votes BVIRE J-4</t>
  </si>
  <si>
    <t>Nombre votes suite BVA</t>
  </si>
  <si>
    <t>Pourcentage votes suite BVA</t>
  </si>
  <si>
    <t>Nombre votes total</t>
  </si>
  <si>
    <t>Pourcentage votes total</t>
  </si>
  <si>
    <t>0.65</t>
  </si>
  <si>
    <t>0.37</t>
  </si>
  <si>
    <t>0.67</t>
  </si>
  <si>
    <t>0.51</t>
  </si>
  <si>
    <t>0.78</t>
  </si>
  <si>
    <t>0.58</t>
  </si>
  <si>
    <t>0.53</t>
  </si>
  <si>
    <t>0.46</t>
  </si>
  <si>
    <t>0.26</t>
  </si>
  <si>
    <t>0.35</t>
  </si>
  <si>
    <t>0.6</t>
  </si>
  <si>
    <t>0.5</t>
  </si>
  <si>
    <t>0.48</t>
  </si>
  <si>
    <t>0.89</t>
  </si>
  <si>
    <t>0.66</t>
  </si>
  <si>
    <t>0.31</t>
  </si>
  <si>
    <t>0.64</t>
  </si>
  <si>
    <t>0.45</t>
  </si>
  <si>
    <t>0.38</t>
  </si>
  <si>
    <t>0.93</t>
  </si>
  <si>
    <t>0.8</t>
  </si>
  <si>
    <t>0.41</t>
  </si>
  <si>
    <t>0.94</t>
  </si>
  <si>
    <t>0.57</t>
  </si>
  <si>
    <t>0.98</t>
  </si>
  <si>
    <t>0.27</t>
  </si>
  <si>
    <t>0.92</t>
  </si>
  <si>
    <t>0.47</t>
  </si>
  <si>
    <t>0.54</t>
  </si>
  <si>
    <t>1.51</t>
  </si>
  <si>
    <t>0.72</t>
  </si>
  <si>
    <t>1.19</t>
  </si>
  <si>
    <t>0.28</t>
  </si>
  <si>
    <t>0.4</t>
  </si>
  <si>
    <t>0.77</t>
  </si>
  <si>
    <t>0.79</t>
  </si>
  <si>
    <t>0.9</t>
  </si>
  <si>
    <t>0.91</t>
  </si>
  <si>
    <t>0.71</t>
  </si>
  <si>
    <t>1.22</t>
  </si>
  <si>
    <t>% Total</t>
  </si>
  <si>
    <t>0.02</t>
  </si>
  <si>
    <t>0.03</t>
  </si>
  <si>
    <t>0.11</t>
  </si>
  <si>
    <t>19.83</t>
  </si>
  <si>
    <t>1.86</t>
  </si>
  <si>
    <t>22.66</t>
  </si>
  <si>
    <t>16.96</t>
  </si>
  <si>
    <t>1.49</t>
  </si>
  <si>
    <t>19.37</t>
  </si>
  <si>
    <t>12.16</t>
  </si>
  <si>
    <t>1.23</t>
  </si>
  <si>
    <t>13.89</t>
  </si>
  <si>
    <t>20.45</t>
  </si>
  <si>
    <t>1.26</t>
  </si>
  <si>
    <t>22.65</t>
  </si>
  <si>
    <t>0.74</t>
  </si>
  <si>
    <t>20.59</t>
  </si>
  <si>
    <t>1.44</t>
  </si>
  <si>
    <t>22.76</t>
  </si>
  <si>
    <t>1.13</t>
  </si>
  <si>
    <t>27.44</t>
  </si>
  <si>
    <t>30.08</t>
  </si>
  <si>
    <t>23.87</t>
  </si>
  <si>
    <t>0.95</t>
  </si>
  <si>
    <t>25.74</t>
  </si>
  <si>
    <t>0.76</t>
  </si>
  <si>
    <t>27.02</t>
  </si>
  <si>
    <t>1.71</t>
  </si>
  <si>
    <t>29.5</t>
  </si>
  <si>
    <t>24.45</t>
  </si>
  <si>
    <t>1.18</t>
  </si>
  <si>
    <t>26.52</t>
  </si>
  <si>
    <t>21.31</t>
  </si>
  <si>
    <t>1.54</t>
  </si>
  <si>
    <t>23.58</t>
  </si>
  <si>
    <t>23.37</t>
  </si>
  <si>
    <t>0.99</t>
  </si>
  <si>
    <t>24.83</t>
  </si>
  <si>
    <t>26.49</t>
  </si>
  <si>
    <t>1.33</t>
  </si>
  <si>
    <t>28.36</t>
  </si>
  <si>
    <t>26.58</t>
  </si>
  <si>
    <t>1.72</t>
  </si>
  <si>
    <t>29.04</t>
  </si>
  <si>
    <t>19.25</t>
  </si>
  <si>
    <t>1.78</t>
  </si>
  <si>
    <t>21.7</t>
  </si>
  <si>
    <t>23.04</t>
  </si>
  <si>
    <t>25.16</t>
  </si>
  <si>
    <t>14.24</t>
  </si>
  <si>
    <t>23.38</t>
  </si>
  <si>
    <t>1.59</t>
  </si>
  <si>
    <t>25.72</t>
  </si>
  <si>
    <t>21.8</t>
  </si>
  <si>
    <t>1.28</t>
  </si>
  <si>
    <t>23.72</t>
  </si>
  <si>
    <t>0.62</t>
  </si>
  <si>
    <t>27.28</t>
  </si>
  <si>
    <t>1.55</t>
  </si>
  <si>
    <t>29.45</t>
  </si>
  <si>
    <t>24.95</t>
  </si>
  <si>
    <t>1.67</t>
  </si>
  <si>
    <t>27.23</t>
  </si>
  <si>
    <t>21.49</t>
  </si>
  <si>
    <t>1.27</t>
  </si>
  <si>
    <t>23.24</t>
  </si>
  <si>
    <t>30.87</t>
  </si>
  <si>
    <t>1.4</t>
  </si>
  <si>
    <t>33.18</t>
  </si>
  <si>
    <t>23.17</t>
  </si>
  <si>
    <t>1.34</t>
  </si>
  <si>
    <t>25.17</t>
  </si>
  <si>
    <t>31.95</t>
  </si>
  <si>
    <t>33.94</t>
  </si>
  <si>
    <t>0.73</t>
  </si>
  <si>
    <t>21.82</t>
  </si>
  <si>
    <t>24.1</t>
  </si>
  <si>
    <t>16.91</t>
  </si>
  <si>
    <t>1.04</t>
  </si>
  <si>
    <t>18.72</t>
  </si>
  <si>
    <t>30.36</t>
  </si>
  <si>
    <t>1.37</t>
  </si>
  <si>
    <t>32.25</t>
  </si>
  <si>
    <t>19.4</t>
  </si>
  <si>
    <t>1.24</t>
  </si>
  <si>
    <t>21.24</t>
  </si>
  <si>
    <t>0.81</t>
  </si>
  <si>
    <t>19.86</t>
  </si>
  <si>
    <t>22.01</t>
  </si>
  <si>
    <t>1.03</t>
  </si>
  <si>
    <t>9.53</t>
  </si>
  <si>
    <t>1.56</t>
  </si>
  <si>
    <t>12.11</t>
  </si>
  <si>
    <t>23.86</t>
  </si>
  <si>
    <t>25.73</t>
  </si>
  <si>
    <t>22.95</t>
  </si>
  <si>
    <t>1.5</t>
  </si>
  <si>
    <t>25.02</t>
  </si>
  <si>
    <t>18.61</t>
  </si>
  <si>
    <t>20.86</t>
  </si>
  <si>
    <t>1.66</t>
  </si>
  <si>
    <t>12.78</t>
  </si>
  <si>
    <t>2.18</t>
  </si>
  <si>
    <t>16.62</t>
  </si>
  <si>
    <t>18.46</t>
  </si>
  <si>
    <t>20.14</t>
  </si>
  <si>
    <t>0.68</t>
  </si>
  <si>
    <t>18.93</t>
  </si>
  <si>
    <t>2.08</t>
  </si>
  <si>
    <t>21.69</t>
  </si>
  <si>
    <t>19.24</t>
  </si>
  <si>
    <t>21.09</t>
  </si>
  <si>
    <t>22.59</t>
  </si>
  <si>
    <t>2.4</t>
  </si>
  <si>
    <t>25.94</t>
  </si>
  <si>
    <t>1.11</t>
  </si>
  <si>
    <t>25.38</t>
  </si>
  <si>
    <t>1.91</t>
  </si>
  <si>
    <t>28.4</t>
  </si>
  <si>
    <t>25.77</t>
  </si>
  <si>
    <t>27.92</t>
  </si>
  <si>
    <t>15.36</t>
  </si>
  <si>
    <t>2.34</t>
  </si>
  <si>
    <t>18.35</t>
  </si>
  <si>
    <t>0.61</t>
  </si>
  <si>
    <t>20.04</t>
  </si>
  <si>
    <t>1.61</t>
  </si>
  <si>
    <t>22.27</t>
  </si>
  <si>
    <t>18.4</t>
  </si>
  <si>
    <t>0.83</t>
  </si>
  <si>
    <t>19.58</t>
  </si>
  <si>
    <t>20.62</t>
  </si>
  <si>
    <t>22.5</t>
  </si>
  <si>
    <t>21.25</t>
  </si>
  <si>
    <t>23.11</t>
  </si>
  <si>
    <t>1.25</t>
  </si>
  <si>
    <t>26.53</t>
  </si>
  <si>
    <t>1.98</t>
  </si>
  <si>
    <t>29.76</t>
  </si>
  <si>
    <t>0.96</t>
  </si>
  <si>
    <t>27.74</t>
  </si>
  <si>
    <t>2.58</t>
  </si>
  <si>
    <t>31.28</t>
  </si>
  <si>
    <t>11.93</t>
  </si>
  <si>
    <t>13.36</t>
  </si>
  <si>
    <t>17.67</t>
  </si>
  <si>
    <t>29.52</t>
  </si>
  <si>
    <t>1.7</t>
  </si>
  <si>
    <t>32.02</t>
  </si>
  <si>
    <t>20.07</t>
  </si>
  <si>
    <t>1.65</t>
  </si>
  <si>
    <t>22.36</t>
  </si>
  <si>
    <t>22.98</t>
  </si>
  <si>
    <t>24.89</t>
  </si>
  <si>
    <t>28.88</t>
  </si>
  <si>
    <t>30.6</t>
  </si>
  <si>
    <t>21.71</t>
  </si>
  <si>
    <t>29.06</t>
  </si>
  <si>
    <t>1.42</t>
  </si>
  <si>
    <t>31.09</t>
  </si>
  <si>
    <t>19.99</t>
  </si>
  <si>
    <t>21.63</t>
  </si>
  <si>
    <t>22.64</t>
  </si>
  <si>
    <t>24.97</t>
  </si>
  <si>
    <t>1.35</t>
  </si>
  <si>
    <t>15.89</t>
  </si>
  <si>
    <t>18.94</t>
  </si>
  <si>
    <t>21.67</t>
  </si>
  <si>
    <t>23.83</t>
  </si>
  <si>
    <t>16.93</t>
  </si>
  <si>
    <t>2.25</t>
  </si>
  <si>
    <t>19.97</t>
  </si>
  <si>
    <t>18.95</t>
  </si>
  <si>
    <t>1.38</t>
  </si>
  <si>
    <t>21.06</t>
  </si>
  <si>
    <t>0.84</t>
  </si>
  <si>
    <t>24.26</t>
  </si>
  <si>
    <t>26.48</t>
  </si>
  <si>
    <t>1.1</t>
  </si>
  <si>
    <t>23.81</t>
  </si>
  <si>
    <t>25.87</t>
  </si>
  <si>
    <t>1.63</t>
  </si>
  <si>
    <t>37.88</t>
  </si>
  <si>
    <t>1.58</t>
  </si>
  <si>
    <t>41.09</t>
  </si>
  <si>
    <t>32.71</t>
  </si>
  <si>
    <t>1.76</t>
  </si>
  <si>
    <t>35.72</t>
  </si>
  <si>
    <t>1.05</t>
  </si>
  <si>
    <t>17.59</t>
  </si>
  <si>
    <t>21.26</t>
  </si>
  <si>
    <t>23.88</t>
  </si>
  <si>
    <t>19.67</t>
  </si>
  <si>
    <t>21.13</t>
  </si>
  <si>
    <t>25.04</t>
  </si>
  <si>
    <t>27.09</t>
  </si>
  <si>
    <t>23.63</t>
  </si>
  <si>
    <t>1.57</t>
  </si>
  <si>
    <t>25.93</t>
  </si>
  <si>
    <t>17.84</t>
  </si>
  <si>
    <t>20.17</t>
  </si>
  <si>
    <t>24.41</t>
  </si>
  <si>
    <t>1.92</t>
  </si>
  <si>
    <t>27.27</t>
  </si>
  <si>
    <t>2.69</t>
  </si>
  <si>
    <t>24.79</t>
  </si>
  <si>
    <t>20.39</t>
  </si>
  <si>
    <t>1.6</t>
  </si>
  <si>
    <t>22.72</t>
  </si>
  <si>
    <t>22.14</t>
  </si>
  <si>
    <t>0.97</t>
  </si>
  <si>
    <t>23.46</t>
  </si>
  <si>
    <t>16.78</t>
  </si>
  <si>
    <t>2.17</t>
  </si>
  <si>
    <t>19.56</t>
  </si>
  <si>
    <t>26.32</t>
  </si>
  <si>
    <t>2.83</t>
  </si>
  <si>
    <t>30.37</t>
  </si>
  <si>
    <t>0.63</t>
  </si>
  <si>
    <t>29.73</t>
  </si>
  <si>
    <t>31.87</t>
  </si>
  <si>
    <t>19.43</t>
  </si>
  <si>
    <t>1.17</t>
  </si>
  <si>
    <t>21.27</t>
  </si>
  <si>
    <t>17.46</t>
  </si>
  <si>
    <t>18.84</t>
  </si>
  <si>
    <t>0.59</t>
  </si>
  <si>
    <t>20.6</t>
  </si>
  <si>
    <t>22.08</t>
  </si>
  <si>
    <t>13.4</t>
  </si>
  <si>
    <t>2.21</t>
  </si>
  <si>
    <t>16.27</t>
  </si>
  <si>
    <t>23.57</t>
  </si>
  <si>
    <t>26.11</t>
  </si>
  <si>
    <t>0.56</t>
  </si>
  <si>
    <t>18.89</t>
  </si>
  <si>
    <t>20.44</t>
  </si>
  <si>
    <t>23.27</t>
  </si>
  <si>
    <t>25.55</t>
  </si>
  <si>
    <t>16.39</t>
  </si>
  <si>
    <t>1.06</t>
  </si>
  <si>
    <t>17.85</t>
  </si>
  <si>
    <t>0.88</t>
  </si>
  <si>
    <t>25.28</t>
  </si>
  <si>
    <t>27.98</t>
  </si>
  <si>
    <t>1.31</t>
  </si>
  <si>
    <t>29.92</t>
  </si>
  <si>
    <t>1.96</t>
  </si>
  <si>
    <t>15.07</t>
  </si>
  <si>
    <t>26.38</t>
  </si>
  <si>
    <t>1.43</t>
  </si>
  <si>
    <t>28.54</t>
  </si>
  <si>
    <t>25.08</t>
  </si>
  <si>
    <t>27.39</t>
  </si>
  <si>
    <t>25.76</t>
  </si>
  <si>
    <t>1.07</t>
  </si>
  <si>
    <t>24.86</t>
  </si>
  <si>
    <t>2.44</t>
  </si>
  <si>
    <t>28.37</t>
  </si>
  <si>
    <t>1.01</t>
  </si>
  <si>
    <t>20.57</t>
  </si>
  <si>
    <t>23.18</t>
  </si>
  <si>
    <t>14.01</t>
  </si>
  <si>
    <t>15.57</t>
  </si>
  <si>
    <t>19.76</t>
  </si>
  <si>
    <t>1.62</t>
  </si>
  <si>
    <t>26.19</t>
  </si>
  <si>
    <t>1.85</t>
  </si>
  <si>
    <t>28.98</t>
  </si>
  <si>
    <t>20.48</t>
  </si>
  <si>
    <t>16.64</t>
  </si>
  <si>
    <t>2.13</t>
  </si>
  <si>
    <t>19.68</t>
  </si>
  <si>
    <t>26.96</t>
  </si>
  <si>
    <t>1.64</t>
  </si>
  <si>
    <t>29.27</t>
  </si>
  <si>
    <t>17.74</t>
  </si>
  <si>
    <t>1.52</t>
  </si>
  <si>
    <t>19.93</t>
  </si>
  <si>
    <t>21.5</t>
  </si>
  <si>
    <t>23.53</t>
  </si>
  <si>
    <t>24.92</t>
  </si>
  <si>
    <t>27.25</t>
  </si>
  <si>
    <t>24.49</t>
  </si>
  <si>
    <t>27.46</t>
  </si>
  <si>
    <t>12.37</t>
  </si>
  <si>
    <t>14.23</t>
  </si>
  <si>
    <t>18.57</t>
  </si>
  <si>
    <t>3.01</t>
  </si>
  <si>
    <t>22.52</t>
  </si>
  <si>
    <t>21.81</t>
  </si>
  <si>
    <t>1.53</t>
  </si>
  <si>
    <t>24.34</t>
  </si>
  <si>
    <t>26.28</t>
  </si>
  <si>
    <t>1.16</t>
  </si>
  <si>
    <t>26.47</t>
  </si>
  <si>
    <t>3.44</t>
  </si>
  <si>
    <t>31.07</t>
  </si>
  <si>
    <t>20.63</t>
  </si>
  <si>
    <t>22.03</t>
  </si>
  <si>
    <t>27.2</t>
  </si>
  <si>
    <t>1.46</t>
  </si>
  <si>
    <t>29.56</t>
  </si>
  <si>
    <t>26.84</t>
  </si>
  <si>
    <t>2.63</t>
  </si>
  <si>
    <t>30.67</t>
  </si>
  <si>
    <t>23.62</t>
  </si>
  <si>
    <t>25.41</t>
  </si>
  <si>
    <t>26.86</t>
  </si>
  <si>
    <t>2.57</t>
  </si>
  <si>
    <t>30.48</t>
  </si>
  <si>
    <t>6.67</t>
  </si>
  <si>
    <t>2.36</t>
  </si>
  <si>
    <t>9.34</t>
  </si>
  <si>
    <t>26.06</t>
  </si>
  <si>
    <t>1.47</t>
  </si>
  <si>
    <t>28.25</t>
  </si>
  <si>
    <t>31.27</t>
  </si>
  <si>
    <t>1.41</t>
  </si>
  <si>
    <t>33.43</t>
  </si>
  <si>
    <t>22.06</t>
  </si>
  <si>
    <t>24.57</t>
  </si>
  <si>
    <t>27.35</t>
  </si>
  <si>
    <t>29.37</t>
  </si>
  <si>
    <t>1.94</t>
  </si>
  <si>
    <t>1.97</t>
  </si>
  <si>
    <t>15.88</t>
  </si>
  <si>
    <t>22.6</t>
  </si>
  <si>
    <t>24.75</t>
  </si>
  <si>
    <t>1.08</t>
  </si>
  <si>
    <t>12.4</t>
  </si>
  <si>
    <t>1.75</t>
  </si>
  <si>
    <t>15.23</t>
  </si>
  <si>
    <t>1.32</t>
  </si>
  <si>
    <t>13.56</t>
  </si>
  <si>
    <t>6.28</t>
  </si>
  <si>
    <t>21.16</t>
  </si>
  <si>
    <t>0.01</t>
  </si>
  <si>
    <t>0.17</t>
  </si>
  <si>
    <t>0.75</t>
  </si>
  <si>
    <t>11.33</t>
  </si>
  <si>
    <t>9.55</t>
  </si>
  <si>
    <t>22.2</t>
  </si>
  <si>
    <t>0.33</t>
  </si>
  <si>
    <t>0.13</t>
  </si>
  <si>
    <t>0.16</t>
  </si>
  <si>
    <t>24.5</t>
  </si>
  <si>
    <t>Après révision spéciale</t>
  </si>
  <si>
    <t>24.44</t>
  </si>
  <si>
    <t>NOM_CIRCONSCRIPTION</t>
  </si>
  <si>
    <t>NB_ELECTEURS_DECRET_AV_REV</t>
  </si>
  <si>
    <t>NB_ELECTEURS_AP_REV_ORD</t>
  </si>
  <si>
    <t>NB_ELECTEURS_AP_REV_SPE</t>
  </si>
  <si>
    <t>NB_ELECTEURS_TOTAL</t>
  </si>
  <si>
    <t>NB_ELECTEURS_HORS</t>
  </si>
  <si>
    <t>NB_ELECTEURS_DETENUS</t>
  </si>
  <si>
    <t>Les chiffres des colonnes B, C et D sont tirés du rapport OEP-DGE-31_QC_apres_RS
Les chiffres des colonnes E, F et G sont tirés du tableau Statistiques_recensement_vote</t>
  </si>
  <si>
    <t>Ces chiffres sont tirés du tableau Statistiques_recensement_vote</t>
  </si>
  <si>
    <t>Nombre Electeur</t>
  </si>
  <si>
    <t>Taux Vote Anticipe</t>
  </si>
  <si>
    <t>nb. Votes 11h</t>
  </si>
  <si>
    <t>Taux 11h</t>
  </si>
  <si>
    <t>nb. Votes 16h</t>
  </si>
  <si>
    <t>Taux 16h</t>
  </si>
  <si>
    <t>Nouveau Taux 16h00</t>
  </si>
  <si>
    <t>Nom Circonscription</t>
  </si>
  <si>
    <t>Ce tableau a été produit par la DTI à la suite d'une demande Redmine pour obtenir le nombre d'électeurs ayant voté à 11 h et à 16 heures. Les différences notées dans les taux à 16 heures correspondent toutes à des circonscriptions (11) dont les données ont été saisies ou corrigées après 17h30 le 3 octobre. Demande Redmine GEP - Assistance #41828</t>
  </si>
  <si>
    <t>Élections générales 2022
Taux de participation</t>
  </si>
  <si>
    <t>Votes anticipés*</t>
  </si>
  <si>
    <t>Votes anticipés*
et BVO</t>
  </si>
  <si>
    <t xml:space="preserve">* Comprend le vote par anticipation (BVA), le vote dans les installations d'hébergement (BVIH), le vote itinérant et au domicile de l'électeur (BVI-BVDE), le vote au bureau du directeur du scrutin (BVDS), le vote dans les établissements d'enseignement (BVEE) et le vote itinérant en régions éloignées (BVIRE)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</si>
</sst>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name val="Arial"/>
    </font>
    <font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2"/>
      <color rgb="FF00B05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/>
      <diagonal/>
    </border>
    <border>
      <left/>
      <right style="thick">
        <color rgb="FF00B050"/>
      </right>
      <top/>
      <bottom/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2" fillId="0" borderId="0"/>
    <xf numFmtId="0" fontId="22" fillId="0" borderId="0"/>
  </cellStyleXfs>
  <cellXfs count="130">
    <xf numFmtId="0" fontId="0" fillId="0" borderId="0" xfId="0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6" fillId="3" borderId="0" xfId="1" applyNumberFormat="1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/>
    <xf numFmtId="0" fontId="0" fillId="0" borderId="0" xfId="0" applyBorder="1" applyAlignment="1"/>
    <xf numFmtId="3" fontId="7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center"/>
    </xf>
    <xf numFmtId="10" fontId="7" fillId="0" borderId="0" xfId="1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3" fontId="4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10" fontId="4" fillId="0" borderId="0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wrapText="1"/>
    </xf>
    <xf numFmtId="3" fontId="14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3" fontId="15" fillId="3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/>
    <xf numFmtId="3" fontId="4" fillId="4" borderId="9" xfId="0" applyNumberFormat="1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 vertical="center" wrapText="1"/>
    </xf>
    <xf numFmtId="10" fontId="4" fillId="4" borderId="12" xfId="0" applyNumberFormat="1" applyFont="1" applyFill="1" applyBorder="1" applyAlignment="1">
      <alignment horizontal="center"/>
    </xf>
    <xf numFmtId="10" fontId="4" fillId="4" borderId="13" xfId="0" applyNumberFormat="1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wrapText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>
      <alignment horizontal="center"/>
    </xf>
    <xf numFmtId="16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7" borderId="8" xfId="1" applyNumberFormat="1" applyFont="1" applyFill="1" applyBorder="1" applyAlignment="1">
      <alignment horizontal="center" vertical="center" wrapText="1"/>
    </xf>
    <xf numFmtId="10" fontId="4" fillId="7" borderId="14" xfId="1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/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10" fontId="4" fillId="7" borderId="10" xfId="0" applyNumberFormat="1" applyFont="1" applyFill="1" applyBorder="1" applyAlignment="1" applyProtection="1">
      <alignment horizontal="center"/>
    </xf>
    <xf numFmtId="10" fontId="4" fillId="7" borderId="12" xfId="0" applyNumberFormat="1" applyFont="1" applyFill="1" applyBorder="1" applyAlignment="1" applyProtection="1">
      <alignment horizontal="center"/>
    </xf>
    <xf numFmtId="0" fontId="18" fillId="8" borderId="1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 applyProtection="1">
      <alignment horizontal="center" vertical="center" wrapText="1"/>
      <protection locked="0"/>
    </xf>
    <xf numFmtId="16" fontId="19" fillId="8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5" borderId="16" xfId="1" applyNumberFormat="1" applyFont="1" applyFill="1" applyBorder="1" applyAlignment="1">
      <alignment horizontal="center" vertical="center" wrapText="1"/>
    </xf>
    <xf numFmtId="10" fontId="4" fillId="5" borderId="17" xfId="1" applyNumberFormat="1" applyFont="1" applyFill="1" applyBorder="1" applyAlignment="1">
      <alignment horizontal="center" vertical="center" wrapText="1"/>
    </xf>
    <xf numFmtId="10" fontId="4" fillId="5" borderId="18" xfId="1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 applyProtection="1">
      <alignment horizontal="center"/>
    </xf>
    <xf numFmtId="3" fontId="4" fillId="4" borderId="19" xfId="0" applyNumberFormat="1" applyFont="1" applyFill="1" applyBorder="1" applyAlignment="1" applyProtection="1">
      <alignment horizontal="center"/>
    </xf>
    <xf numFmtId="3" fontId="4" fillId="4" borderId="16" xfId="0" applyNumberFormat="1" applyFont="1" applyFill="1" applyBorder="1" applyAlignment="1" applyProtection="1">
      <alignment horizontal="center"/>
    </xf>
    <xf numFmtId="3" fontId="4" fillId="7" borderId="20" xfId="0" applyNumberFormat="1" applyFont="1" applyFill="1" applyBorder="1" applyAlignment="1" applyProtection="1">
      <alignment horizontal="center"/>
    </xf>
    <xf numFmtId="0" fontId="4" fillId="4" borderId="20" xfId="0" applyFont="1" applyFill="1" applyBorder="1"/>
    <xf numFmtId="0" fontId="4" fillId="4" borderId="21" xfId="0" applyFont="1" applyFill="1" applyBorder="1"/>
    <xf numFmtId="0" fontId="4" fillId="4" borderId="22" xfId="0" applyFont="1" applyFill="1" applyBorder="1"/>
    <xf numFmtId="0" fontId="0" fillId="0" borderId="0" xfId="0" applyAlignment="1">
      <alignment wrapText="1"/>
    </xf>
    <xf numFmtId="14" fontId="0" fillId="0" borderId="0" xfId="0" applyNumberFormat="1"/>
    <xf numFmtId="0" fontId="7" fillId="0" borderId="0" xfId="0" applyFont="1" applyAlignment="1">
      <alignment wrapText="1"/>
    </xf>
    <xf numFmtId="10" fontId="7" fillId="0" borderId="0" xfId="0" applyNumberFormat="1" applyFont="1" applyFill="1" applyBorder="1" applyAlignment="1">
      <alignment wrapText="1"/>
    </xf>
    <xf numFmtId="3" fontId="4" fillId="5" borderId="23" xfId="0" applyNumberFormat="1" applyFont="1" applyFill="1" applyBorder="1" applyAlignment="1">
      <alignment horizontal="center"/>
    </xf>
    <xf numFmtId="3" fontId="4" fillId="7" borderId="24" xfId="0" applyNumberFormat="1" applyFont="1" applyFill="1" applyBorder="1" applyAlignment="1" applyProtection="1">
      <alignment horizontal="center"/>
    </xf>
    <xf numFmtId="0" fontId="0" fillId="0" borderId="0" xfId="0" applyBorder="1"/>
    <xf numFmtId="0" fontId="23" fillId="0" borderId="0" xfId="2" applyFont="1"/>
    <xf numFmtId="0" fontId="24" fillId="0" borderId="0" xfId="2" applyFont="1"/>
    <xf numFmtId="22" fontId="25" fillId="0" borderId="0" xfId="0" applyNumberFormat="1" applyFont="1"/>
    <xf numFmtId="22" fontId="0" fillId="0" borderId="0" xfId="0" applyNumberFormat="1"/>
    <xf numFmtId="0" fontId="21" fillId="0" borderId="0" xfId="0" applyFont="1"/>
    <xf numFmtId="0" fontId="23" fillId="0" borderId="0" xfId="2" applyFont="1" applyAlignment="1">
      <alignment horizontal="center" wrapText="1"/>
    </xf>
    <xf numFmtId="0" fontId="24" fillId="0" borderId="0" xfId="2" applyFont="1" applyAlignment="1">
      <alignment horizontal="center" wrapText="1"/>
    </xf>
    <xf numFmtId="0" fontId="0" fillId="0" borderId="0" xfId="0" applyAlignment="1">
      <alignment horizontal="center" wrapText="1"/>
    </xf>
    <xf numFmtId="3" fontId="4" fillId="5" borderId="43" xfId="0" applyNumberFormat="1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/>
    </xf>
    <xf numFmtId="3" fontId="4" fillId="5" borderId="45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wrapText="1"/>
    </xf>
    <xf numFmtId="3" fontId="17" fillId="8" borderId="5" xfId="0" applyNumberFormat="1" applyFont="1" applyFill="1" applyBorder="1" applyAlignment="1">
      <alignment horizontal="center" wrapText="1"/>
    </xf>
    <xf numFmtId="3" fontId="17" fillId="8" borderId="6" xfId="0" applyNumberFormat="1" applyFont="1" applyFill="1" applyBorder="1" applyAlignment="1">
      <alignment horizontal="center" wrapText="1"/>
    </xf>
    <xf numFmtId="3" fontId="17" fillId="8" borderId="7" xfId="0" applyNumberFormat="1" applyFont="1" applyFill="1" applyBorder="1" applyAlignment="1">
      <alignment horizontal="center" wrapText="1"/>
    </xf>
    <xf numFmtId="3" fontId="18" fillId="8" borderId="5" xfId="0" applyNumberFormat="1" applyFont="1" applyFill="1" applyBorder="1" applyAlignment="1">
      <alignment horizontal="center" vertical="center" wrapText="1"/>
    </xf>
    <xf numFmtId="3" fontId="18" fillId="8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</cellXfs>
  <cellStyles count="4">
    <cellStyle name="Milliers 2" xfId="3" xr:uid="{F0DB65F6-8048-4F42-9FCE-C18DC01834AC}"/>
    <cellStyle name="Normal" xfId="0" builtinId="0"/>
    <cellStyle name="Normal 2" xfId="2" xr:uid="{80C63B6C-26DF-4051-BB04-5C21256E5EAD}"/>
    <cellStyle name="Pourcentage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869" name="Line 1">
          <a:extLst>
            <a:ext uri="{FF2B5EF4-FFF2-40B4-BE49-F238E27FC236}">
              <a16:creationId xmlns:a16="http://schemas.microsoft.com/office/drawing/2014/main" id="{2BDC1798-7BCC-455E-B9BC-0D26109C9250}"/>
            </a:ext>
          </a:extLst>
        </xdr:cNvPr>
        <xdr:cNvSpPr>
          <a:spLocks noChangeShapeType="1"/>
        </xdr:cNvSpPr>
      </xdr:nvSpPr>
      <xdr:spPr bwMode="auto">
        <a:xfrm>
          <a:off x="98450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870" name="Line 2">
          <a:extLst>
            <a:ext uri="{FF2B5EF4-FFF2-40B4-BE49-F238E27FC236}">
              <a16:creationId xmlns:a16="http://schemas.microsoft.com/office/drawing/2014/main" id="{5528AE1E-585D-494C-AEF6-1A413BB90B4B}"/>
            </a:ext>
          </a:extLst>
        </xdr:cNvPr>
        <xdr:cNvSpPr>
          <a:spLocks noChangeShapeType="1"/>
        </xdr:cNvSpPr>
      </xdr:nvSpPr>
      <xdr:spPr bwMode="auto">
        <a:xfrm>
          <a:off x="107594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871" name="Line 3">
          <a:extLst>
            <a:ext uri="{FF2B5EF4-FFF2-40B4-BE49-F238E27FC236}">
              <a16:creationId xmlns:a16="http://schemas.microsoft.com/office/drawing/2014/main" id="{292FF0A8-27DF-4904-8EFD-B1DEA233381C}"/>
            </a:ext>
          </a:extLst>
        </xdr:cNvPr>
        <xdr:cNvSpPr>
          <a:spLocks noChangeShapeType="1"/>
        </xdr:cNvSpPr>
      </xdr:nvSpPr>
      <xdr:spPr bwMode="auto">
        <a:xfrm>
          <a:off x="98450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872" name="Line 4">
          <a:extLst>
            <a:ext uri="{FF2B5EF4-FFF2-40B4-BE49-F238E27FC236}">
              <a16:creationId xmlns:a16="http://schemas.microsoft.com/office/drawing/2014/main" id="{68A9E2F8-38A6-435F-A2CD-5EEE2800A513}"/>
            </a:ext>
          </a:extLst>
        </xdr:cNvPr>
        <xdr:cNvSpPr>
          <a:spLocks noChangeShapeType="1"/>
        </xdr:cNvSpPr>
      </xdr:nvSpPr>
      <xdr:spPr bwMode="auto">
        <a:xfrm>
          <a:off x="107594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873" name="Line 5">
          <a:extLst>
            <a:ext uri="{FF2B5EF4-FFF2-40B4-BE49-F238E27FC236}">
              <a16:creationId xmlns:a16="http://schemas.microsoft.com/office/drawing/2014/main" id="{BC27AB50-7E25-4C45-ADE8-006298E39A7B}"/>
            </a:ext>
          </a:extLst>
        </xdr:cNvPr>
        <xdr:cNvSpPr>
          <a:spLocks noChangeShapeType="1"/>
        </xdr:cNvSpPr>
      </xdr:nvSpPr>
      <xdr:spPr bwMode="auto">
        <a:xfrm>
          <a:off x="98450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874" name="Line 6">
          <a:extLst>
            <a:ext uri="{FF2B5EF4-FFF2-40B4-BE49-F238E27FC236}">
              <a16:creationId xmlns:a16="http://schemas.microsoft.com/office/drawing/2014/main" id="{90A27820-8658-4FD2-BF72-BA53B68FBB09}"/>
            </a:ext>
          </a:extLst>
        </xdr:cNvPr>
        <xdr:cNvSpPr>
          <a:spLocks noChangeShapeType="1"/>
        </xdr:cNvSpPr>
      </xdr:nvSpPr>
      <xdr:spPr bwMode="auto">
        <a:xfrm>
          <a:off x="107594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875" name="Line 7">
          <a:extLst>
            <a:ext uri="{FF2B5EF4-FFF2-40B4-BE49-F238E27FC236}">
              <a16:creationId xmlns:a16="http://schemas.microsoft.com/office/drawing/2014/main" id="{474D87A2-81DA-47DD-9802-A7CADA349C2C}"/>
            </a:ext>
          </a:extLst>
        </xdr:cNvPr>
        <xdr:cNvSpPr>
          <a:spLocks noChangeShapeType="1"/>
        </xdr:cNvSpPr>
      </xdr:nvSpPr>
      <xdr:spPr bwMode="auto">
        <a:xfrm>
          <a:off x="98450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876" name="Line 8">
          <a:extLst>
            <a:ext uri="{FF2B5EF4-FFF2-40B4-BE49-F238E27FC236}">
              <a16:creationId xmlns:a16="http://schemas.microsoft.com/office/drawing/2014/main" id="{E2DA46DA-BD8D-4FB0-A4F7-4B7DBD41BB12}"/>
            </a:ext>
          </a:extLst>
        </xdr:cNvPr>
        <xdr:cNvSpPr>
          <a:spLocks noChangeShapeType="1"/>
        </xdr:cNvSpPr>
      </xdr:nvSpPr>
      <xdr:spPr bwMode="auto">
        <a:xfrm>
          <a:off x="107594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877" name="Line 9">
          <a:extLst>
            <a:ext uri="{FF2B5EF4-FFF2-40B4-BE49-F238E27FC236}">
              <a16:creationId xmlns:a16="http://schemas.microsoft.com/office/drawing/2014/main" id="{9D740238-D550-4A8C-8E6C-3C60B3D51915}"/>
            </a:ext>
          </a:extLst>
        </xdr:cNvPr>
        <xdr:cNvSpPr>
          <a:spLocks noChangeShapeType="1"/>
        </xdr:cNvSpPr>
      </xdr:nvSpPr>
      <xdr:spPr bwMode="auto">
        <a:xfrm>
          <a:off x="98450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878" name="Line 10">
          <a:extLst>
            <a:ext uri="{FF2B5EF4-FFF2-40B4-BE49-F238E27FC236}">
              <a16:creationId xmlns:a16="http://schemas.microsoft.com/office/drawing/2014/main" id="{EDC2656D-0E63-4D96-B518-259722438105}"/>
            </a:ext>
          </a:extLst>
        </xdr:cNvPr>
        <xdr:cNvSpPr>
          <a:spLocks noChangeShapeType="1"/>
        </xdr:cNvSpPr>
      </xdr:nvSpPr>
      <xdr:spPr bwMode="auto">
        <a:xfrm>
          <a:off x="107594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879" name="Line 11">
          <a:extLst>
            <a:ext uri="{FF2B5EF4-FFF2-40B4-BE49-F238E27FC236}">
              <a16:creationId xmlns:a16="http://schemas.microsoft.com/office/drawing/2014/main" id="{FB634C1A-1727-4C87-BAB2-0E74F45D9AA2}"/>
            </a:ext>
          </a:extLst>
        </xdr:cNvPr>
        <xdr:cNvSpPr>
          <a:spLocks noChangeShapeType="1"/>
        </xdr:cNvSpPr>
      </xdr:nvSpPr>
      <xdr:spPr bwMode="auto">
        <a:xfrm>
          <a:off x="98450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880" name="Line 12">
          <a:extLst>
            <a:ext uri="{FF2B5EF4-FFF2-40B4-BE49-F238E27FC236}">
              <a16:creationId xmlns:a16="http://schemas.microsoft.com/office/drawing/2014/main" id="{FAAB08C7-8380-44E6-8AB8-BE1B58B746A4}"/>
            </a:ext>
          </a:extLst>
        </xdr:cNvPr>
        <xdr:cNvSpPr>
          <a:spLocks noChangeShapeType="1"/>
        </xdr:cNvSpPr>
      </xdr:nvSpPr>
      <xdr:spPr bwMode="auto">
        <a:xfrm>
          <a:off x="107594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881" name="Line 13">
          <a:extLst>
            <a:ext uri="{FF2B5EF4-FFF2-40B4-BE49-F238E27FC236}">
              <a16:creationId xmlns:a16="http://schemas.microsoft.com/office/drawing/2014/main" id="{D1DE600C-C26E-4CF8-85E8-E1D52F8B1D35}"/>
            </a:ext>
          </a:extLst>
        </xdr:cNvPr>
        <xdr:cNvSpPr>
          <a:spLocks noChangeShapeType="1"/>
        </xdr:cNvSpPr>
      </xdr:nvSpPr>
      <xdr:spPr bwMode="auto">
        <a:xfrm>
          <a:off x="98450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1882" name="Line 14">
          <a:extLst>
            <a:ext uri="{FF2B5EF4-FFF2-40B4-BE49-F238E27FC236}">
              <a16:creationId xmlns:a16="http://schemas.microsoft.com/office/drawing/2014/main" id="{12B03F76-6DDC-4999-9D2D-3B5F4F45A5DA}"/>
            </a:ext>
          </a:extLst>
        </xdr:cNvPr>
        <xdr:cNvSpPr>
          <a:spLocks noChangeShapeType="1"/>
        </xdr:cNvSpPr>
      </xdr:nvSpPr>
      <xdr:spPr bwMode="auto">
        <a:xfrm>
          <a:off x="107594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883" name="Line 15">
          <a:extLst>
            <a:ext uri="{FF2B5EF4-FFF2-40B4-BE49-F238E27FC236}">
              <a16:creationId xmlns:a16="http://schemas.microsoft.com/office/drawing/2014/main" id="{5B4EE6EB-1276-4BF8-B426-258F1F2DBE36}"/>
            </a:ext>
          </a:extLst>
        </xdr:cNvPr>
        <xdr:cNvSpPr>
          <a:spLocks noChangeShapeType="1"/>
        </xdr:cNvSpPr>
      </xdr:nvSpPr>
      <xdr:spPr bwMode="auto">
        <a:xfrm>
          <a:off x="1256538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884" name="Line 16">
          <a:extLst>
            <a:ext uri="{FF2B5EF4-FFF2-40B4-BE49-F238E27FC236}">
              <a16:creationId xmlns:a16="http://schemas.microsoft.com/office/drawing/2014/main" id="{1CD16CF0-CE39-49D6-B5BF-E39AA8A0BA37}"/>
            </a:ext>
          </a:extLst>
        </xdr:cNvPr>
        <xdr:cNvSpPr>
          <a:spLocks noChangeShapeType="1"/>
        </xdr:cNvSpPr>
      </xdr:nvSpPr>
      <xdr:spPr bwMode="auto">
        <a:xfrm>
          <a:off x="1256538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885" name="Line 17">
          <a:extLst>
            <a:ext uri="{FF2B5EF4-FFF2-40B4-BE49-F238E27FC236}">
              <a16:creationId xmlns:a16="http://schemas.microsoft.com/office/drawing/2014/main" id="{D2188117-F237-4EA9-A743-33EF6B1D407B}"/>
            </a:ext>
          </a:extLst>
        </xdr:cNvPr>
        <xdr:cNvSpPr>
          <a:spLocks noChangeShapeType="1"/>
        </xdr:cNvSpPr>
      </xdr:nvSpPr>
      <xdr:spPr bwMode="auto">
        <a:xfrm>
          <a:off x="1256538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886" name="Line 18">
          <a:extLst>
            <a:ext uri="{FF2B5EF4-FFF2-40B4-BE49-F238E27FC236}">
              <a16:creationId xmlns:a16="http://schemas.microsoft.com/office/drawing/2014/main" id="{5FF5A681-FB41-4735-B210-C885CEFBA3BB}"/>
            </a:ext>
          </a:extLst>
        </xdr:cNvPr>
        <xdr:cNvSpPr>
          <a:spLocks noChangeShapeType="1"/>
        </xdr:cNvSpPr>
      </xdr:nvSpPr>
      <xdr:spPr bwMode="auto">
        <a:xfrm>
          <a:off x="1256538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887" name="Line 19">
          <a:extLst>
            <a:ext uri="{FF2B5EF4-FFF2-40B4-BE49-F238E27FC236}">
              <a16:creationId xmlns:a16="http://schemas.microsoft.com/office/drawing/2014/main" id="{DE53E3E0-3385-49CA-A237-BF6F32D30236}"/>
            </a:ext>
          </a:extLst>
        </xdr:cNvPr>
        <xdr:cNvSpPr>
          <a:spLocks noChangeShapeType="1"/>
        </xdr:cNvSpPr>
      </xdr:nvSpPr>
      <xdr:spPr bwMode="auto">
        <a:xfrm>
          <a:off x="1256538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888" name="Line 20">
          <a:extLst>
            <a:ext uri="{FF2B5EF4-FFF2-40B4-BE49-F238E27FC236}">
              <a16:creationId xmlns:a16="http://schemas.microsoft.com/office/drawing/2014/main" id="{74C64F45-FF10-4DAE-A5C7-CDBF4B4D1537}"/>
            </a:ext>
          </a:extLst>
        </xdr:cNvPr>
        <xdr:cNvSpPr>
          <a:spLocks noChangeShapeType="1"/>
        </xdr:cNvSpPr>
      </xdr:nvSpPr>
      <xdr:spPr bwMode="auto">
        <a:xfrm>
          <a:off x="1256538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889" name="Line 21">
          <a:extLst>
            <a:ext uri="{FF2B5EF4-FFF2-40B4-BE49-F238E27FC236}">
              <a16:creationId xmlns:a16="http://schemas.microsoft.com/office/drawing/2014/main" id="{EA20AC18-DA58-4EFB-9995-B581B24B7F9B}"/>
            </a:ext>
          </a:extLst>
        </xdr:cNvPr>
        <xdr:cNvSpPr>
          <a:spLocks noChangeShapeType="1"/>
        </xdr:cNvSpPr>
      </xdr:nvSpPr>
      <xdr:spPr bwMode="auto">
        <a:xfrm>
          <a:off x="1256538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U145"/>
  <sheetViews>
    <sheetView tabSelected="1" topLeftCell="A30" workbookViewId="0">
      <selection activeCell="V6" sqref="V6"/>
    </sheetView>
  </sheetViews>
  <sheetFormatPr baseColWidth="10" defaultColWidth="9.36328125" defaultRowHeight="15" x14ac:dyDescent="0.25"/>
  <cols>
    <col min="1" max="1" width="29.90625" style="45" bestFit="1" customWidth="1"/>
    <col min="2" max="2" width="0.81640625" style="45" customWidth="1"/>
    <col min="3" max="3" width="10.08984375" style="46" customWidth="1"/>
    <col min="4" max="4" width="0.81640625" style="47" customWidth="1"/>
    <col min="5" max="8" width="9.81640625" style="47" customWidth="1"/>
    <col min="9" max="9" width="1.08984375" style="47" customWidth="1"/>
    <col min="10" max="11" width="9.81640625" style="47" customWidth="1"/>
    <col min="12" max="12" width="1.08984375" style="47" customWidth="1"/>
    <col min="13" max="14" width="9.81640625" style="22" customWidth="1"/>
    <col min="15" max="15" width="0.81640625" style="47" customWidth="1"/>
    <col min="16" max="16" width="9.81640625" style="48" customWidth="1"/>
    <col min="17" max="18" width="1.08984375" style="47" customWidth="1"/>
    <col min="19" max="20" width="9.81640625" style="48" customWidth="1"/>
    <col min="21" max="21" width="0.81640625" style="47" customWidth="1"/>
    <col min="22" max="22" width="9.81640625" style="49" customWidth="1"/>
    <col min="23" max="23" width="1.08984375" style="47" customWidth="1"/>
    <col min="24" max="24" width="11.1796875" style="47" customWidth="1"/>
    <col min="25" max="25" width="11.453125" style="22" customWidth="1"/>
    <col min="26" max="16384" width="9.36328125" style="22"/>
  </cols>
  <sheetData>
    <row r="1" spans="1:47" s="8" customFormat="1" ht="15" hidden="1" customHeight="1" thickBot="1" x14ac:dyDescent="0.3">
      <c r="A1" s="1" t="s">
        <v>0</v>
      </c>
      <c r="B1" s="1"/>
      <c r="C1" s="2"/>
      <c r="D1" s="3">
        <f>COUNT(D8:D130)</f>
        <v>0</v>
      </c>
      <c r="E1" s="3">
        <f>COUNT(E10:E134)</f>
        <v>125</v>
      </c>
      <c r="F1" s="3"/>
      <c r="G1" s="3"/>
      <c r="H1" s="3"/>
      <c r="I1" s="4"/>
      <c r="J1" s="3">
        <f>COUNT(J10:J134)</f>
        <v>125</v>
      </c>
      <c r="K1" s="3"/>
      <c r="L1" s="4"/>
      <c r="M1" s="3">
        <f>COUNT(M10:M134)</f>
        <v>125</v>
      </c>
      <c r="N1" s="3"/>
      <c r="O1" s="4">
        <f>COUNT(O8:O130)</f>
        <v>0</v>
      </c>
      <c r="P1" s="3"/>
      <c r="Q1" s="4"/>
      <c r="R1" s="4"/>
      <c r="S1" s="3">
        <f>COUNT(S10:S134)</f>
        <v>125</v>
      </c>
      <c r="T1" s="3"/>
      <c r="U1" s="5"/>
      <c r="V1" s="3"/>
      <c r="W1" s="4"/>
      <c r="X1" s="3">
        <f>COUNT(X10:X134)</f>
        <v>125</v>
      </c>
      <c r="Y1" s="3"/>
      <c r="Z1" s="4"/>
      <c r="AA1" s="6"/>
      <c r="AB1" s="4"/>
      <c r="AC1" s="4"/>
      <c r="AD1" s="4"/>
      <c r="AE1" s="4"/>
      <c r="AF1" s="4"/>
      <c r="AG1" s="6"/>
      <c r="AH1" s="4"/>
      <c r="AI1" s="4"/>
      <c r="AJ1" s="4"/>
      <c r="AK1" s="4"/>
      <c r="AL1" s="4"/>
      <c r="AM1" s="6"/>
      <c r="AN1" s="7"/>
      <c r="AO1" s="6"/>
      <c r="AP1" s="4"/>
      <c r="AR1" s="6"/>
      <c r="AS1" s="4"/>
      <c r="AU1" s="6"/>
    </row>
    <row r="2" spans="1:47" s="14" customFormat="1" ht="18" hidden="1" customHeight="1" thickBot="1" x14ac:dyDescent="0.3">
      <c r="A2" s="9" t="s">
        <v>1</v>
      </c>
      <c r="B2" s="9"/>
      <c r="C2" s="10">
        <f>SUM(C10:C134)</f>
        <v>6286479</v>
      </c>
      <c r="D2" s="10"/>
      <c r="E2" s="10">
        <f>SUM(E10:E134)</f>
        <v>6297631</v>
      </c>
      <c r="F2" s="10">
        <f>SUM(F10:F134)</f>
        <v>3482</v>
      </c>
      <c r="G2" s="10">
        <f>SUM(G10:G134)</f>
        <v>1676</v>
      </c>
      <c r="H2" s="10">
        <f>SUM(H10:H134)</f>
        <v>6302789</v>
      </c>
      <c r="I2" s="11"/>
      <c r="J2" s="10">
        <f>SUM(J10:J134)</f>
        <v>1540114</v>
      </c>
      <c r="K2" s="12">
        <f>J2/H2</f>
        <v>0.24435436439328684</v>
      </c>
      <c r="L2" s="11"/>
      <c r="M2" s="10">
        <f>SUM(M10:M134)</f>
        <v>364161</v>
      </c>
      <c r="N2" s="12">
        <f>IF(M2=0,0,M2/H2)</f>
        <v>5.7777755212811345E-2</v>
      </c>
      <c r="O2" s="11"/>
      <c r="P2" s="12">
        <f>BVO20131130+K2</f>
        <v>0.3021321196060982</v>
      </c>
      <c r="Q2" s="11"/>
      <c r="R2" s="11"/>
      <c r="S2" s="10">
        <f>SUM(S10:S134)</f>
        <v>1299013</v>
      </c>
      <c r="T2" s="12">
        <f>IF(S2=0,0,S2/H2)</f>
        <v>0.20610129896463295</v>
      </c>
      <c r="U2" s="11"/>
      <c r="V2" s="13">
        <f>BVO20131730+K2</f>
        <v>0.45045566335791976</v>
      </c>
      <c r="W2" s="11"/>
      <c r="X2" s="10">
        <f>SUM(X10:X134)</f>
        <v>4169137</v>
      </c>
      <c r="Y2" s="12">
        <f>X2/H2</f>
        <v>0.66147494387008676</v>
      </c>
    </row>
    <row r="3" spans="1:47" ht="4.5" customHeight="1" thickBot="1" x14ac:dyDescent="0.35">
      <c r="A3" s="15"/>
      <c r="B3" s="15"/>
      <c r="C3" s="15"/>
      <c r="D3" s="16"/>
      <c r="E3" s="16"/>
      <c r="F3" s="16"/>
      <c r="G3" s="16"/>
      <c r="H3" s="16"/>
      <c r="I3" s="17"/>
      <c r="J3" s="18"/>
      <c r="K3" s="18"/>
      <c r="L3" s="17"/>
      <c r="M3" s="19"/>
      <c r="N3" s="19"/>
      <c r="O3" s="17"/>
      <c r="P3" s="20"/>
      <c r="Q3" s="17"/>
      <c r="R3" s="17"/>
      <c r="S3" s="19"/>
      <c r="T3" s="21"/>
      <c r="U3" s="17"/>
      <c r="V3" s="19"/>
      <c r="W3" s="17"/>
      <c r="X3" s="17"/>
      <c r="Y3" s="21"/>
    </row>
    <row r="4" spans="1:47" ht="18.75" customHeight="1" thickBot="1" x14ac:dyDescent="0.3">
      <c r="A4" s="23"/>
      <c r="B4" s="23"/>
      <c r="C4" s="24"/>
      <c r="D4" s="16"/>
      <c r="E4" s="16"/>
      <c r="F4" s="16"/>
      <c r="G4" s="16"/>
      <c r="H4" s="16"/>
      <c r="I4" s="17"/>
      <c r="J4" s="25"/>
      <c r="K4" s="25"/>
      <c r="L4" s="17"/>
      <c r="M4" s="104" t="s">
        <v>2</v>
      </c>
      <c r="N4" s="105"/>
      <c r="O4" s="105"/>
      <c r="P4" s="106"/>
      <c r="Q4" s="54"/>
      <c r="R4" s="54"/>
      <c r="S4" s="104" t="s">
        <v>136</v>
      </c>
      <c r="T4" s="105"/>
      <c r="U4" s="105"/>
      <c r="V4" s="106"/>
      <c r="W4" s="17"/>
      <c r="X4" s="17"/>
      <c r="Y4" s="21"/>
    </row>
    <row r="5" spans="1:47" ht="4.5" customHeight="1" thickTop="1" thickBot="1" x14ac:dyDescent="0.35">
      <c r="A5" s="15"/>
      <c r="B5" s="15"/>
      <c r="C5" s="15"/>
      <c r="D5" s="16"/>
      <c r="E5" s="16"/>
      <c r="F5" s="16"/>
      <c r="G5" s="16"/>
      <c r="H5" s="16"/>
      <c r="I5" s="17"/>
      <c r="J5" s="18"/>
      <c r="K5" s="18"/>
      <c r="L5" s="17"/>
      <c r="M5" s="19"/>
      <c r="N5" s="19"/>
      <c r="O5" s="17"/>
      <c r="P5" s="20"/>
      <c r="Q5" s="17"/>
      <c r="R5" s="17"/>
      <c r="S5" s="19"/>
      <c r="T5" s="19"/>
      <c r="U5" s="17"/>
      <c r="V5" s="20"/>
      <c r="W5" s="17"/>
      <c r="X5" s="17"/>
      <c r="Y5" s="21"/>
    </row>
    <row r="6" spans="1:47" s="5" customFormat="1" ht="38.25" customHeight="1" thickBot="1" x14ac:dyDescent="0.3">
      <c r="A6" s="109" t="s">
        <v>600</v>
      </c>
      <c r="B6" s="109"/>
      <c r="C6" s="109"/>
      <c r="D6" s="109"/>
      <c r="E6" s="109"/>
      <c r="F6" s="109"/>
      <c r="G6" s="109"/>
      <c r="H6" s="109"/>
      <c r="I6" s="26"/>
      <c r="J6" s="107" t="s">
        <v>601</v>
      </c>
      <c r="K6" s="108"/>
      <c r="L6" s="26"/>
      <c r="M6" s="107" t="s">
        <v>3</v>
      </c>
      <c r="N6" s="108"/>
      <c r="O6" s="27"/>
      <c r="P6" s="72" t="s">
        <v>602</v>
      </c>
      <c r="Q6" s="26"/>
      <c r="R6" s="26"/>
      <c r="S6" s="107" t="s">
        <v>3</v>
      </c>
      <c r="T6" s="108"/>
      <c r="U6" s="27"/>
      <c r="V6" s="72" t="s">
        <v>602</v>
      </c>
      <c r="W6" s="26"/>
      <c r="X6" s="28"/>
      <c r="Y6" s="29"/>
    </row>
    <row r="7" spans="1:47" ht="4.5" customHeight="1" thickTop="1" thickBot="1" x14ac:dyDescent="0.35">
      <c r="A7" s="15"/>
      <c r="B7" s="15"/>
      <c r="C7" s="15"/>
      <c r="D7" s="16"/>
      <c r="E7" s="16"/>
      <c r="F7" s="16"/>
      <c r="G7" s="16"/>
      <c r="H7" s="16"/>
      <c r="I7" s="17"/>
      <c r="J7" s="67"/>
      <c r="K7" s="67"/>
      <c r="L7" s="17"/>
      <c r="M7" s="60"/>
      <c r="N7" s="60"/>
      <c r="O7" s="17"/>
      <c r="P7" s="63"/>
      <c r="Q7" s="17"/>
      <c r="R7" s="17"/>
      <c r="S7" s="60"/>
      <c r="T7" s="60"/>
      <c r="U7" s="17"/>
      <c r="V7" s="63"/>
      <c r="W7" s="17"/>
      <c r="X7" s="17"/>
      <c r="Y7" s="21"/>
    </row>
    <row r="8" spans="1:47" s="34" customFormat="1" ht="71.25" customHeight="1" thickBot="1" x14ac:dyDescent="0.3">
      <c r="A8" s="30" t="s">
        <v>4</v>
      </c>
      <c r="B8" s="31"/>
      <c r="C8" s="31" t="s">
        <v>5</v>
      </c>
      <c r="D8" s="32"/>
      <c r="E8" s="31" t="s">
        <v>6</v>
      </c>
      <c r="F8" s="31" t="s">
        <v>138</v>
      </c>
      <c r="G8" s="31" t="s">
        <v>139</v>
      </c>
      <c r="H8" s="31" t="s">
        <v>137</v>
      </c>
      <c r="I8" s="33"/>
      <c r="J8" s="68" t="s">
        <v>7</v>
      </c>
      <c r="K8" s="69" t="s">
        <v>8</v>
      </c>
      <c r="L8" s="33"/>
      <c r="M8" s="61" t="s">
        <v>9</v>
      </c>
      <c r="N8" s="62" t="s">
        <v>8</v>
      </c>
      <c r="O8" s="33"/>
      <c r="P8" s="64" t="s">
        <v>8</v>
      </c>
      <c r="Q8" s="33"/>
      <c r="R8" s="33"/>
      <c r="S8" s="61" t="s">
        <v>9</v>
      </c>
      <c r="T8" s="62" t="s">
        <v>8</v>
      </c>
      <c r="U8" s="33"/>
      <c r="V8" s="64" t="s">
        <v>8</v>
      </c>
      <c r="W8" s="33"/>
      <c r="X8" s="73" t="s">
        <v>10</v>
      </c>
      <c r="Y8" s="74" t="s">
        <v>11</v>
      </c>
    </row>
    <row r="9" spans="1:47" ht="4.5" customHeight="1" thickBot="1" x14ac:dyDescent="0.35">
      <c r="A9" s="15"/>
      <c r="B9" s="15"/>
      <c r="C9" s="15"/>
      <c r="D9" s="16"/>
      <c r="E9" s="16"/>
      <c r="F9" s="16"/>
      <c r="G9" s="16"/>
      <c r="H9" s="16"/>
      <c r="I9" s="17"/>
      <c r="J9" s="18"/>
      <c r="K9" s="18"/>
      <c r="L9" s="17"/>
      <c r="M9" s="19"/>
      <c r="N9" s="19"/>
      <c r="O9" s="17"/>
      <c r="P9" s="20"/>
      <c r="Q9" s="17"/>
      <c r="R9" s="17"/>
      <c r="S9" s="19"/>
      <c r="T9" s="19"/>
      <c r="U9" s="17"/>
      <c r="V9" s="20"/>
      <c r="W9" s="17"/>
      <c r="X9" s="17"/>
      <c r="Y9" s="21"/>
    </row>
    <row r="10" spans="1:47" ht="16.2" thickTop="1" thickBot="1" x14ac:dyDescent="0.3">
      <c r="A10" s="82" t="s">
        <v>12</v>
      </c>
      <c r="B10" s="35"/>
      <c r="C10" s="81">
        <f>'NB ELECTEURS'!C2</f>
        <v>33637</v>
      </c>
      <c r="D10" s="36"/>
      <c r="E10" s="78">
        <f>'NB ELECTEURS'!D2</f>
        <v>33695</v>
      </c>
      <c r="F10" s="79">
        <f>'NB ELECTEURS'!E2</f>
        <v>14</v>
      </c>
      <c r="G10" s="79">
        <f>'NB ELECTEURS'!F2</f>
        <v>14</v>
      </c>
      <c r="H10" s="80">
        <f t="shared" ref="H10:H74" si="0">E10+F10+G10</f>
        <v>33723</v>
      </c>
      <c r="I10" s="36"/>
      <c r="J10" s="90">
        <f>'VOTES ANTICIPES'!AW2</f>
        <v>7623</v>
      </c>
      <c r="K10" s="70">
        <f>J10/C10</f>
        <v>0.22662544222136338</v>
      </c>
      <c r="L10" s="26"/>
      <c r="M10" s="57">
        <f>'NB POURC BVO'!D2</f>
        <v>1883</v>
      </c>
      <c r="N10" s="56">
        <f>M10/H10</f>
        <v>5.5837262402514604E-2</v>
      </c>
      <c r="O10" s="26"/>
      <c r="P10" s="65">
        <f>N10+K10</f>
        <v>0.28246270462387801</v>
      </c>
      <c r="Q10" s="26"/>
      <c r="R10" s="26"/>
      <c r="S10" s="55">
        <f>'NB POURC BVO'!F2</f>
        <v>6660</v>
      </c>
      <c r="T10" s="56">
        <f>S10/H10</f>
        <v>0.19749132639444889</v>
      </c>
      <c r="U10" s="26"/>
      <c r="V10" s="65">
        <f>T10+K10</f>
        <v>0.42411676861581227</v>
      </c>
      <c r="W10" s="26"/>
      <c r="X10" s="89">
        <f>'NB VOTE EXERCE TOTAL'!B2</f>
        <v>21099</v>
      </c>
      <c r="Y10" s="75">
        <f t="shared" ref="Y10:Y41" si="1">X10/H10</f>
        <v>0.62565608041989151</v>
      </c>
    </row>
    <row r="11" spans="1:47" ht="16.2" thickTop="1" thickBot="1" x14ac:dyDescent="0.3">
      <c r="A11" s="83" t="s">
        <v>13</v>
      </c>
      <c r="B11" s="35"/>
      <c r="C11" s="81">
        <f>'NB ELECTEURS'!C3</f>
        <v>35396</v>
      </c>
      <c r="D11" s="36"/>
      <c r="E11" s="78">
        <f>'NB ELECTEURS'!D3</f>
        <v>35396</v>
      </c>
      <c r="F11" s="79">
        <f>'NB ELECTEURS'!E3</f>
        <v>12</v>
      </c>
      <c r="G11" s="79">
        <f>'NB ELECTEURS'!F3</f>
        <v>16</v>
      </c>
      <c r="H11" s="80">
        <f t="shared" si="0"/>
        <v>35424</v>
      </c>
      <c r="I11" s="36"/>
      <c r="J11" s="90">
        <f>'VOTES ANTICIPES'!AW3</f>
        <v>6856</v>
      </c>
      <c r="K11" s="71">
        <f t="shared" ref="K11:K74" si="2">J11/C11</f>
        <v>0.19369420273477228</v>
      </c>
      <c r="L11" s="26"/>
      <c r="M11" s="57">
        <f>'NB POURC BVO'!D3</f>
        <v>1921</v>
      </c>
      <c r="N11" s="58">
        <f t="shared" ref="N11:N74" si="3">M11/H11</f>
        <v>5.4228771454381208E-2</v>
      </c>
      <c r="O11" s="26"/>
      <c r="P11" s="66">
        <f t="shared" ref="P11:P74" si="4">N11+K11</f>
        <v>0.24792297418915349</v>
      </c>
      <c r="Q11" s="26"/>
      <c r="R11" s="26"/>
      <c r="S11" s="55">
        <f>'NB POURC BVO'!F3</f>
        <v>7367</v>
      </c>
      <c r="T11" s="58">
        <f t="shared" ref="T11:T74" si="5">S11/H11</f>
        <v>0.20796635049683831</v>
      </c>
      <c r="U11" s="26"/>
      <c r="V11" s="66">
        <f t="shared" ref="V11:V74" si="6">T11+K11</f>
        <v>0.4016605532316106</v>
      </c>
      <c r="W11" s="26"/>
      <c r="X11" s="89">
        <f>'NB VOTE EXERCE TOTAL'!B3</f>
        <v>22565</v>
      </c>
      <c r="Y11" s="76">
        <f t="shared" si="1"/>
        <v>0.6369975158084914</v>
      </c>
    </row>
    <row r="12" spans="1:47" ht="16.2" thickTop="1" thickBot="1" x14ac:dyDescent="0.3">
      <c r="A12" s="83" t="s">
        <v>14</v>
      </c>
      <c r="B12" s="35"/>
      <c r="C12" s="81">
        <f>'NB ELECTEURS'!C4</f>
        <v>49223</v>
      </c>
      <c r="D12" s="36"/>
      <c r="E12" s="78">
        <f>'NB ELECTEURS'!D4</f>
        <v>49361</v>
      </c>
      <c r="F12" s="79">
        <f>'NB ELECTEURS'!E4</f>
        <v>22</v>
      </c>
      <c r="G12" s="79">
        <f>'NB ELECTEURS'!F4</f>
        <v>44</v>
      </c>
      <c r="H12" s="80">
        <f t="shared" si="0"/>
        <v>49427</v>
      </c>
      <c r="I12" s="36"/>
      <c r="J12" s="90">
        <f>'VOTES ANTICIPES'!AW4</f>
        <v>6837</v>
      </c>
      <c r="K12" s="71">
        <f t="shared" si="2"/>
        <v>0.1388984824167564</v>
      </c>
      <c r="L12" s="26"/>
      <c r="M12" s="57">
        <f>'NB POURC BVO'!D4</f>
        <v>2279</v>
      </c>
      <c r="N12" s="58">
        <f t="shared" si="3"/>
        <v>4.6108402290246223E-2</v>
      </c>
      <c r="O12" s="26"/>
      <c r="P12" s="66">
        <f t="shared" si="4"/>
        <v>0.18500688470700261</v>
      </c>
      <c r="Q12" s="26"/>
      <c r="R12" s="26"/>
      <c r="S12" s="55">
        <f>'NB POURC BVO'!F4</f>
        <v>9152</v>
      </c>
      <c r="T12" s="58">
        <f t="shared" si="5"/>
        <v>0.18516195601594271</v>
      </c>
      <c r="U12" s="26"/>
      <c r="V12" s="66">
        <f t="shared" si="6"/>
        <v>0.3240604384326991</v>
      </c>
      <c r="W12" s="26"/>
      <c r="X12" s="100">
        <f>'NB VOTE EXERCE TOTAL'!B4</f>
        <v>26418</v>
      </c>
      <c r="Y12" s="76">
        <f t="shared" si="1"/>
        <v>0.53448520039654435</v>
      </c>
      <c r="Z12" s="103"/>
    </row>
    <row r="13" spans="1:47" ht="16.2" thickTop="1" thickBot="1" x14ac:dyDescent="0.3">
      <c r="A13" s="83" t="s">
        <v>15</v>
      </c>
      <c r="B13" s="35"/>
      <c r="C13" s="81">
        <f>'NB ELECTEURS'!C5</f>
        <v>41857</v>
      </c>
      <c r="D13" s="36"/>
      <c r="E13" s="78">
        <f>'NB ELECTEURS'!D5</f>
        <v>41930</v>
      </c>
      <c r="F13" s="79">
        <f>'NB ELECTEURS'!E5</f>
        <v>16</v>
      </c>
      <c r="G13" s="79">
        <f>'NB ELECTEURS'!F5</f>
        <v>10</v>
      </c>
      <c r="H13" s="80">
        <f t="shared" si="0"/>
        <v>41956</v>
      </c>
      <c r="I13" s="36"/>
      <c r="J13" s="90">
        <f>'VOTES ANTICIPES'!AW5</f>
        <v>9481</v>
      </c>
      <c r="K13" s="71">
        <f t="shared" si="2"/>
        <v>0.22650930549251022</v>
      </c>
      <c r="L13" s="26"/>
      <c r="M13" s="57">
        <f>'NB POURC BVO'!D5</f>
        <v>1883</v>
      </c>
      <c r="N13" s="58">
        <f t="shared" si="3"/>
        <v>4.4880350843741063E-2</v>
      </c>
      <c r="O13" s="26"/>
      <c r="P13" s="66">
        <f t="shared" si="4"/>
        <v>0.27138965633625128</v>
      </c>
      <c r="Q13" s="26"/>
      <c r="R13" s="26"/>
      <c r="S13" s="55">
        <f>'NB POURC BVO'!F5</f>
        <v>6575</v>
      </c>
      <c r="T13" s="58">
        <f t="shared" si="5"/>
        <v>0.15671179330727428</v>
      </c>
      <c r="U13" s="26"/>
      <c r="V13" s="66">
        <f t="shared" si="6"/>
        <v>0.3832210987997845</v>
      </c>
      <c r="W13" s="26"/>
      <c r="X13" s="102">
        <f>'NB VOTE EXERCE TOTAL'!B5</f>
        <v>26790</v>
      </c>
      <c r="Y13" s="76">
        <f t="shared" si="1"/>
        <v>0.63852607493564684</v>
      </c>
      <c r="Z13" s="103"/>
    </row>
    <row r="14" spans="1:47" ht="16.2" thickTop="1" thickBot="1" x14ac:dyDescent="0.3">
      <c r="A14" s="83" t="s">
        <v>16</v>
      </c>
      <c r="B14" s="35"/>
      <c r="C14" s="81">
        <f>'NB ELECTEURS'!C6</f>
        <v>51532</v>
      </c>
      <c r="D14" s="36"/>
      <c r="E14" s="78">
        <f>'NB ELECTEURS'!D6</f>
        <v>51613</v>
      </c>
      <c r="F14" s="79">
        <f>'NB ELECTEURS'!E6</f>
        <v>24</v>
      </c>
      <c r="G14" s="79">
        <f>'NB ELECTEURS'!F6</f>
        <v>10</v>
      </c>
      <c r="H14" s="80">
        <f t="shared" si="0"/>
        <v>51647</v>
      </c>
      <c r="I14" s="36"/>
      <c r="J14" s="90">
        <f>'VOTES ANTICIPES'!AW6</f>
        <v>11731</v>
      </c>
      <c r="K14" s="71">
        <f t="shared" si="2"/>
        <v>0.22764495847240548</v>
      </c>
      <c r="L14" s="26"/>
      <c r="M14" s="57">
        <f>'NB POURC BVO'!D6</f>
        <v>3247</v>
      </c>
      <c r="N14" s="58">
        <f t="shared" si="3"/>
        <v>6.2869092106027452E-2</v>
      </c>
      <c r="O14" s="26"/>
      <c r="P14" s="66">
        <f t="shared" si="4"/>
        <v>0.29051405057843294</v>
      </c>
      <c r="Q14" s="26"/>
      <c r="R14" s="26"/>
      <c r="S14" s="55">
        <f>'NB POURC BVO'!F6</f>
        <v>10719</v>
      </c>
      <c r="T14" s="58">
        <f t="shared" si="5"/>
        <v>0.20754351656436967</v>
      </c>
      <c r="U14" s="26"/>
      <c r="V14" s="66">
        <f t="shared" si="6"/>
        <v>0.43518847503677516</v>
      </c>
      <c r="W14" s="26"/>
      <c r="X14" s="101">
        <f>'NB VOTE EXERCE TOTAL'!B6</f>
        <v>33144</v>
      </c>
      <c r="Y14" s="76">
        <f t="shared" si="1"/>
        <v>0.64174104981896329</v>
      </c>
    </row>
    <row r="15" spans="1:47" ht="16.2" thickTop="1" thickBot="1" x14ac:dyDescent="0.3">
      <c r="A15" s="83" t="s">
        <v>17</v>
      </c>
      <c r="B15" s="35"/>
      <c r="C15" s="81">
        <f>'NB ELECTEURS'!C7</f>
        <v>62010</v>
      </c>
      <c r="D15" s="36"/>
      <c r="E15" s="78">
        <f>'NB ELECTEURS'!D7</f>
        <v>62087</v>
      </c>
      <c r="F15" s="79">
        <f>'NB ELECTEURS'!E7</f>
        <v>19</v>
      </c>
      <c r="G15" s="79">
        <f>'NB ELECTEURS'!F7</f>
        <v>14</v>
      </c>
      <c r="H15" s="80">
        <f t="shared" si="0"/>
        <v>62120</v>
      </c>
      <c r="I15" s="36"/>
      <c r="J15" s="90">
        <f>'VOTES ANTICIPES'!AW7</f>
        <v>18651</v>
      </c>
      <c r="K15" s="71">
        <f t="shared" si="2"/>
        <v>0.30077406869859702</v>
      </c>
      <c r="L15" s="26"/>
      <c r="M15" s="57">
        <f>'NB POURC BVO'!D7</f>
        <v>4425</v>
      </c>
      <c r="N15" s="58">
        <f t="shared" si="3"/>
        <v>7.1233097231165485E-2</v>
      </c>
      <c r="O15" s="26"/>
      <c r="P15" s="66">
        <f t="shared" si="4"/>
        <v>0.37200716592976252</v>
      </c>
      <c r="Q15" s="26"/>
      <c r="R15" s="26"/>
      <c r="S15" s="55">
        <f>'NB POURC BVO'!F7</f>
        <v>14169</v>
      </c>
      <c r="T15" s="58">
        <f t="shared" si="5"/>
        <v>0.22809079201545396</v>
      </c>
      <c r="U15" s="26"/>
      <c r="V15" s="66">
        <f t="shared" si="6"/>
        <v>0.52886486071405092</v>
      </c>
      <c r="W15" s="26"/>
      <c r="X15" s="89">
        <f>'NB VOTE EXERCE TOTAL'!B7</f>
        <v>46029</v>
      </c>
      <c r="Y15" s="76">
        <f t="shared" si="1"/>
        <v>0.74096909207984551</v>
      </c>
    </row>
    <row r="16" spans="1:47" ht="16.2" thickTop="1" thickBot="1" x14ac:dyDescent="0.3">
      <c r="A16" s="83" t="s">
        <v>18</v>
      </c>
      <c r="B16" s="35"/>
      <c r="C16" s="81">
        <f>'NB ELECTEURS'!C8</f>
        <v>44023</v>
      </c>
      <c r="D16" s="36"/>
      <c r="E16" s="78">
        <f>'NB ELECTEURS'!D8</f>
        <v>44072</v>
      </c>
      <c r="F16" s="79">
        <f>'NB ELECTEURS'!E8</f>
        <v>14</v>
      </c>
      <c r="G16" s="79">
        <f>'NB ELECTEURS'!F8</f>
        <v>7</v>
      </c>
      <c r="H16" s="80">
        <f t="shared" si="0"/>
        <v>44093</v>
      </c>
      <c r="I16" s="36"/>
      <c r="J16" s="90">
        <f>'VOTES ANTICIPES'!AW8</f>
        <v>11333</v>
      </c>
      <c r="K16" s="71">
        <f t="shared" si="2"/>
        <v>0.2574336142470981</v>
      </c>
      <c r="L16" s="26"/>
      <c r="M16" s="57">
        <f>'NB POURC BVO'!D8</f>
        <v>3268</v>
      </c>
      <c r="N16" s="58">
        <f t="shared" si="3"/>
        <v>7.4116072846029987E-2</v>
      </c>
      <c r="O16" s="26"/>
      <c r="P16" s="66">
        <f t="shared" si="4"/>
        <v>0.3315496870931281</v>
      </c>
      <c r="Q16" s="26"/>
      <c r="R16" s="26"/>
      <c r="S16" s="55">
        <f>'NB POURC BVO'!F8</f>
        <v>10998</v>
      </c>
      <c r="T16" s="58">
        <f t="shared" si="5"/>
        <v>0.24942734674438119</v>
      </c>
      <c r="U16" s="26"/>
      <c r="V16" s="66">
        <f t="shared" si="6"/>
        <v>0.50686096099147926</v>
      </c>
      <c r="W16" s="26"/>
      <c r="X16" s="89">
        <f>'NB VOTE EXERCE TOTAL'!B8</f>
        <v>33963</v>
      </c>
      <c r="Y16" s="76">
        <f t="shared" si="1"/>
        <v>0.77025831764679198</v>
      </c>
    </row>
    <row r="17" spans="1:25" ht="16.2" thickTop="1" thickBot="1" x14ac:dyDescent="0.3">
      <c r="A17" s="83" t="s">
        <v>19</v>
      </c>
      <c r="B17" s="35"/>
      <c r="C17" s="81">
        <f>'NB ELECTEURS'!C9</f>
        <v>49608</v>
      </c>
      <c r="D17" s="36"/>
      <c r="E17" s="78">
        <f>'NB ELECTEURS'!D9</f>
        <v>49703</v>
      </c>
      <c r="F17" s="79">
        <f>'NB ELECTEURS'!E9</f>
        <v>8</v>
      </c>
      <c r="G17" s="79">
        <f>'NB ELECTEURS'!F9</f>
        <v>21</v>
      </c>
      <c r="H17" s="80">
        <f t="shared" si="0"/>
        <v>49732</v>
      </c>
      <c r="I17" s="36"/>
      <c r="J17" s="90">
        <f>'VOTES ANTICIPES'!AW9</f>
        <v>14634</v>
      </c>
      <c r="K17" s="71">
        <f t="shared" si="2"/>
        <v>0.29499274310595064</v>
      </c>
      <c r="L17" s="26"/>
      <c r="M17" s="57">
        <f>'NB POURC BVO'!D9</f>
        <v>4086</v>
      </c>
      <c r="N17" s="58">
        <f t="shared" si="3"/>
        <v>8.2160379634842753E-2</v>
      </c>
      <c r="O17" s="26"/>
      <c r="P17" s="66">
        <f t="shared" si="4"/>
        <v>0.37715312274079338</v>
      </c>
      <c r="Q17" s="26"/>
      <c r="R17" s="26"/>
      <c r="S17" s="55">
        <f>'NB POURC BVO'!F9</f>
        <v>11682</v>
      </c>
      <c r="T17" s="58">
        <f t="shared" si="5"/>
        <v>0.23489905895600419</v>
      </c>
      <c r="U17" s="26"/>
      <c r="V17" s="66">
        <f t="shared" si="6"/>
        <v>0.52989180206195485</v>
      </c>
      <c r="W17" s="26"/>
      <c r="X17" s="89">
        <f>'NB VOTE EXERCE TOTAL'!B9</f>
        <v>37761</v>
      </c>
      <c r="Y17" s="76">
        <f t="shared" si="1"/>
        <v>0.75928979329204538</v>
      </c>
    </row>
    <row r="18" spans="1:25" ht="16.2" thickTop="1" thickBot="1" x14ac:dyDescent="0.3">
      <c r="A18" s="83" t="s">
        <v>20</v>
      </c>
      <c r="B18" s="35"/>
      <c r="C18" s="81">
        <f>'NB ELECTEURS'!C10</f>
        <v>50764</v>
      </c>
      <c r="D18" s="36"/>
      <c r="E18" s="78">
        <f>'NB ELECTEURS'!D10</f>
        <v>50913</v>
      </c>
      <c r="F18" s="79">
        <f>'NB ELECTEURS'!E10</f>
        <v>5</v>
      </c>
      <c r="G18" s="79">
        <f>'NB ELECTEURS'!F10</f>
        <v>12</v>
      </c>
      <c r="H18" s="80">
        <f t="shared" si="0"/>
        <v>50930</v>
      </c>
      <c r="I18" s="36"/>
      <c r="J18" s="90">
        <f>'VOTES ANTICIPES'!AW10</f>
        <v>13465</v>
      </c>
      <c r="K18" s="71">
        <f t="shared" si="2"/>
        <v>0.26524702545110707</v>
      </c>
      <c r="L18" s="26"/>
      <c r="M18" s="57">
        <f>'NB POURC BVO'!D10</f>
        <v>3283</v>
      </c>
      <c r="N18" s="58">
        <f t="shared" si="3"/>
        <v>6.4461024936186925E-2</v>
      </c>
      <c r="O18" s="26"/>
      <c r="P18" s="66">
        <f t="shared" si="4"/>
        <v>0.329708050387294</v>
      </c>
      <c r="Q18" s="26"/>
      <c r="R18" s="26"/>
      <c r="S18" s="55">
        <f>'NB POURC BVO'!F10</f>
        <v>8415</v>
      </c>
      <c r="T18" s="58">
        <f t="shared" si="5"/>
        <v>0.1652267818574514</v>
      </c>
      <c r="U18" s="26"/>
      <c r="V18" s="66">
        <f t="shared" si="6"/>
        <v>0.43047380730855844</v>
      </c>
      <c r="W18" s="26"/>
      <c r="X18" s="89">
        <f>'NB VOTE EXERCE TOTAL'!B10</f>
        <v>33782</v>
      </c>
      <c r="Y18" s="76">
        <f t="shared" si="1"/>
        <v>0.6633025721578637</v>
      </c>
    </row>
    <row r="19" spans="1:25" ht="16.2" thickTop="1" thickBot="1" x14ac:dyDescent="0.3">
      <c r="A19" s="83" t="s">
        <v>21</v>
      </c>
      <c r="B19" s="35"/>
      <c r="C19" s="81">
        <f>'NB ELECTEURS'!C11</f>
        <v>45165</v>
      </c>
      <c r="D19" s="36"/>
      <c r="E19" s="78">
        <f>'NB ELECTEURS'!D11</f>
        <v>45235</v>
      </c>
      <c r="F19" s="79">
        <f>'NB ELECTEURS'!E11</f>
        <v>14</v>
      </c>
      <c r="G19" s="79">
        <f>'NB ELECTEURS'!F11</f>
        <v>12</v>
      </c>
      <c r="H19" s="80">
        <f t="shared" si="0"/>
        <v>45261</v>
      </c>
      <c r="I19" s="36"/>
      <c r="J19" s="90">
        <f>'VOTES ANTICIPES'!AW11</f>
        <v>10651</v>
      </c>
      <c r="K19" s="71">
        <f t="shared" si="2"/>
        <v>0.23582420015498726</v>
      </c>
      <c r="L19" s="26"/>
      <c r="M19" s="57">
        <f>'NB POURC BVO'!D11</f>
        <v>3463</v>
      </c>
      <c r="N19" s="58">
        <f t="shared" si="3"/>
        <v>7.6511787189854394E-2</v>
      </c>
      <c r="O19" s="26"/>
      <c r="P19" s="66">
        <f t="shared" si="4"/>
        <v>0.31233598734484164</v>
      </c>
      <c r="Q19" s="26"/>
      <c r="R19" s="26"/>
      <c r="S19" s="55">
        <f>'NB POURC BVO'!F11</f>
        <v>10853</v>
      </c>
      <c r="T19" s="58">
        <f t="shared" si="5"/>
        <v>0.23978701310178741</v>
      </c>
      <c r="U19" s="26"/>
      <c r="V19" s="66">
        <f t="shared" si="6"/>
        <v>0.47561121325677469</v>
      </c>
      <c r="W19" s="26"/>
      <c r="X19" s="89">
        <f>'NB VOTE EXERCE TOTAL'!B11</f>
        <v>33430</v>
      </c>
      <c r="Y19" s="76">
        <f t="shared" si="1"/>
        <v>0.73860498000486074</v>
      </c>
    </row>
    <row r="20" spans="1:25" ht="16.2" thickTop="1" thickBot="1" x14ac:dyDescent="0.3">
      <c r="A20" s="83" t="s">
        <v>22</v>
      </c>
      <c r="B20" s="35"/>
      <c r="C20" s="81">
        <f>'NB ELECTEURS'!C12</f>
        <v>62265</v>
      </c>
      <c r="D20" s="36"/>
      <c r="E20" s="78">
        <f>'NB ELECTEURS'!D12</f>
        <v>62339</v>
      </c>
      <c r="F20" s="79">
        <f>'NB ELECTEURS'!E12</f>
        <v>15</v>
      </c>
      <c r="G20" s="79">
        <f>'NB ELECTEURS'!F12</f>
        <v>15</v>
      </c>
      <c r="H20" s="80">
        <f t="shared" si="0"/>
        <v>62369</v>
      </c>
      <c r="I20" s="36"/>
      <c r="J20" s="90">
        <f>'VOTES ANTICIPES'!AW12</f>
        <v>15460</v>
      </c>
      <c r="K20" s="71">
        <f t="shared" si="2"/>
        <v>0.2482935838753714</v>
      </c>
      <c r="L20" s="26"/>
      <c r="M20" s="57">
        <f>'NB POURC BVO'!D12</f>
        <v>4587</v>
      </c>
      <c r="N20" s="58">
        <f t="shared" si="3"/>
        <v>7.3546152736134934E-2</v>
      </c>
      <c r="O20" s="26"/>
      <c r="P20" s="66">
        <f t="shared" si="4"/>
        <v>0.32183973661150633</v>
      </c>
      <c r="Q20" s="26"/>
      <c r="R20" s="26"/>
      <c r="S20" s="55">
        <f>'NB POURC BVO'!F12</f>
        <v>14611</v>
      </c>
      <c r="T20" s="58">
        <f t="shared" si="5"/>
        <v>0.23426702368163671</v>
      </c>
      <c r="U20" s="26"/>
      <c r="V20" s="66">
        <f t="shared" si="6"/>
        <v>0.48256060755700814</v>
      </c>
      <c r="W20" s="26"/>
      <c r="X20" s="89">
        <f>'NB VOTE EXERCE TOTAL'!B12</f>
        <v>42319</v>
      </c>
      <c r="Y20" s="76">
        <f t="shared" si="1"/>
        <v>0.67852619089611821</v>
      </c>
    </row>
    <row r="21" spans="1:25" ht="16.2" thickTop="1" thickBot="1" x14ac:dyDescent="0.3">
      <c r="A21" s="83" t="s">
        <v>23</v>
      </c>
      <c r="B21" s="35"/>
      <c r="C21" s="81">
        <f>'NB ELECTEURS'!C13</f>
        <v>54886</v>
      </c>
      <c r="D21" s="36"/>
      <c r="E21" s="78">
        <f>'NB ELECTEURS'!D13</f>
        <v>54983</v>
      </c>
      <c r="F21" s="79">
        <f>'NB ELECTEURS'!E13</f>
        <v>27</v>
      </c>
      <c r="G21" s="79">
        <f>'NB ELECTEURS'!F13</f>
        <v>12</v>
      </c>
      <c r="H21" s="80">
        <f t="shared" si="0"/>
        <v>55022</v>
      </c>
      <c r="I21" s="36"/>
      <c r="J21" s="90">
        <f>'VOTES ANTICIPES'!AW13</f>
        <v>15566</v>
      </c>
      <c r="K21" s="71">
        <f t="shared" si="2"/>
        <v>0.28360601975002731</v>
      </c>
      <c r="L21" s="26"/>
      <c r="M21" s="57">
        <f>'NB POURC BVO'!D13</f>
        <v>3393</v>
      </c>
      <c r="N21" s="58">
        <f t="shared" si="3"/>
        <v>6.1666242593871545E-2</v>
      </c>
      <c r="O21" s="26"/>
      <c r="P21" s="66">
        <f t="shared" si="4"/>
        <v>0.34527226234389885</v>
      </c>
      <c r="Q21" s="26"/>
      <c r="R21" s="26"/>
      <c r="S21" s="55">
        <f>'NB POURC BVO'!F13</f>
        <v>10603</v>
      </c>
      <c r="T21" s="58">
        <f t="shared" si="5"/>
        <v>0.19270473628730325</v>
      </c>
      <c r="U21" s="26"/>
      <c r="V21" s="66">
        <f t="shared" si="6"/>
        <v>0.47631075603733053</v>
      </c>
      <c r="W21" s="26"/>
      <c r="X21" s="89">
        <f>'NB VOTE EXERCE TOTAL'!B13</f>
        <v>35636</v>
      </c>
      <c r="Y21" s="76">
        <f t="shared" si="1"/>
        <v>0.64766820544509474</v>
      </c>
    </row>
    <row r="22" spans="1:25" ht="16.2" thickTop="1" thickBot="1" x14ac:dyDescent="0.3">
      <c r="A22" s="83" t="s">
        <v>24</v>
      </c>
      <c r="B22" s="35"/>
      <c r="C22" s="81">
        <f>'NB ELECTEURS'!C14</f>
        <v>60027</v>
      </c>
      <c r="D22" s="36"/>
      <c r="E22" s="78">
        <f>'NB ELECTEURS'!D14</f>
        <v>60100</v>
      </c>
      <c r="F22" s="79">
        <f>'NB ELECTEURS'!E14</f>
        <v>33</v>
      </c>
      <c r="G22" s="79">
        <f>'NB ELECTEURS'!F14</f>
        <v>4</v>
      </c>
      <c r="H22" s="80">
        <f t="shared" si="0"/>
        <v>60137</v>
      </c>
      <c r="I22" s="36"/>
      <c r="J22" s="90">
        <f>'VOTES ANTICIPES'!AW14</f>
        <v>17431</v>
      </c>
      <c r="K22" s="71">
        <f t="shared" si="2"/>
        <v>0.29038599296983025</v>
      </c>
      <c r="L22" s="26"/>
      <c r="M22" s="57">
        <f>'NB POURC BVO'!D14</f>
        <v>3172</v>
      </c>
      <c r="N22" s="58">
        <f t="shared" si="3"/>
        <v>5.2746229442772338E-2</v>
      </c>
      <c r="O22" s="26"/>
      <c r="P22" s="66">
        <f t="shared" si="4"/>
        <v>0.34313222241260261</v>
      </c>
      <c r="Q22" s="26"/>
      <c r="R22" s="26"/>
      <c r="S22" s="55">
        <f>'NB POURC BVO'!F14</f>
        <v>13060</v>
      </c>
      <c r="T22" s="58">
        <f t="shared" si="5"/>
        <v>0.21717079335517236</v>
      </c>
      <c r="U22" s="26"/>
      <c r="V22" s="66">
        <f t="shared" si="6"/>
        <v>0.50755678632500256</v>
      </c>
      <c r="W22" s="26"/>
      <c r="X22" s="89">
        <f>'NB VOTE EXERCE TOTAL'!B14</f>
        <v>43370</v>
      </c>
      <c r="Y22" s="76">
        <f t="shared" si="1"/>
        <v>0.72118662387548427</v>
      </c>
    </row>
    <row r="23" spans="1:25" ht="16.2" thickTop="1" thickBot="1" x14ac:dyDescent="0.3">
      <c r="A23" s="83" t="s">
        <v>25</v>
      </c>
      <c r="B23" s="35"/>
      <c r="C23" s="81">
        <f>'NB ELECTEURS'!C15</f>
        <v>35908</v>
      </c>
      <c r="D23" s="36"/>
      <c r="E23" s="78">
        <f>'NB ELECTEURS'!D15</f>
        <v>35933</v>
      </c>
      <c r="F23" s="79">
        <f>'NB ELECTEURS'!E15</f>
        <v>8</v>
      </c>
      <c r="G23" s="79">
        <f>'NB ELECTEURS'!F15</f>
        <v>19</v>
      </c>
      <c r="H23" s="80">
        <f t="shared" si="0"/>
        <v>35960</v>
      </c>
      <c r="I23" s="36"/>
      <c r="J23" s="90">
        <f>'VOTES ANTICIPES'!AW15</f>
        <v>7793</v>
      </c>
      <c r="K23" s="71">
        <f t="shared" si="2"/>
        <v>0.21702684638520664</v>
      </c>
      <c r="L23" s="26"/>
      <c r="M23" s="57">
        <f>'NB POURC BVO'!D15</f>
        <v>2159</v>
      </c>
      <c r="N23" s="58">
        <f t="shared" si="3"/>
        <v>6.0038932146829808E-2</v>
      </c>
      <c r="O23" s="26"/>
      <c r="P23" s="66">
        <f t="shared" si="4"/>
        <v>0.27706577853203646</v>
      </c>
      <c r="Q23" s="26"/>
      <c r="R23" s="26"/>
      <c r="S23" s="55">
        <f>'NB POURC BVO'!F15</f>
        <v>7906</v>
      </c>
      <c r="T23" s="58">
        <f t="shared" si="5"/>
        <v>0.21985539488320355</v>
      </c>
      <c r="U23" s="26"/>
      <c r="V23" s="66">
        <f t="shared" si="6"/>
        <v>0.43688224126841019</v>
      </c>
      <c r="W23" s="26"/>
      <c r="X23" s="89">
        <f>'NB VOTE EXERCE TOTAL'!B15</f>
        <v>22570</v>
      </c>
      <c r="Y23" s="76">
        <f t="shared" si="1"/>
        <v>0.6276418242491657</v>
      </c>
    </row>
    <row r="24" spans="1:25" ht="16.2" thickTop="1" thickBot="1" x14ac:dyDescent="0.3">
      <c r="A24" s="83" t="s">
        <v>26</v>
      </c>
      <c r="B24" s="35"/>
      <c r="C24" s="81">
        <f>'NB ELECTEURS'!C16</f>
        <v>59878</v>
      </c>
      <c r="D24" s="36"/>
      <c r="E24" s="78">
        <f>'NB ELECTEURS'!D16</f>
        <v>59895</v>
      </c>
      <c r="F24" s="79">
        <f>'NB ELECTEURS'!E16</f>
        <v>35</v>
      </c>
      <c r="G24" s="79">
        <f>'NB ELECTEURS'!F16</f>
        <v>6</v>
      </c>
      <c r="H24" s="80">
        <f t="shared" si="0"/>
        <v>59936</v>
      </c>
      <c r="I24" s="36"/>
      <c r="J24" s="90">
        <f>'VOTES ANTICIPES'!AW16</f>
        <v>15067</v>
      </c>
      <c r="K24" s="71">
        <f t="shared" si="2"/>
        <v>0.25162831089882759</v>
      </c>
      <c r="L24" s="26"/>
      <c r="M24" s="57">
        <f>'NB POURC BVO'!D16</f>
        <v>3923</v>
      </c>
      <c r="N24" s="58">
        <f t="shared" si="3"/>
        <v>6.5453150026695148E-2</v>
      </c>
      <c r="O24" s="26"/>
      <c r="P24" s="66">
        <f t="shared" si="4"/>
        <v>0.31708146092552275</v>
      </c>
      <c r="Q24" s="26"/>
      <c r="R24" s="26"/>
      <c r="S24" s="55">
        <f>'NB POURC BVO'!F16</f>
        <v>16079</v>
      </c>
      <c r="T24" s="58">
        <f t="shared" si="5"/>
        <v>0.26826948745328349</v>
      </c>
      <c r="U24" s="26"/>
      <c r="V24" s="66">
        <f t="shared" si="6"/>
        <v>0.51989779835211114</v>
      </c>
      <c r="W24" s="26"/>
      <c r="X24" s="89">
        <f>'NB VOTE EXERCE TOTAL'!B16</f>
        <v>44917</v>
      </c>
      <c r="Y24" s="76">
        <f t="shared" si="1"/>
        <v>0.74941604378003202</v>
      </c>
    </row>
    <row r="25" spans="1:25" ht="16.2" thickTop="1" thickBot="1" x14ac:dyDescent="0.3">
      <c r="A25" s="83" t="s">
        <v>27</v>
      </c>
      <c r="B25" s="35"/>
      <c r="C25" s="81">
        <f>'NB ELECTEURS'!C17</f>
        <v>46170</v>
      </c>
      <c r="D25" s="36"/>
      <c r="E25" s="78">
        <f>'NB ELECTEURS'!D17</f>
        <v>46234</v>
      </c>
      <c r="F25" s="79">
        <f>'NB ELECTEURS'!E17</f>
        <v>6</v>
      </c>
      <c r="G25" s="79">
        <f>'NB ELECTEURS'!F17</f>
        <v>17</v>
      </c>
      <c r="H25" s="80">
        <f t="shared" si="0"/>
        <v>46257</v>
      </c>
      <c r="I25" s="36"/>
      <c r="J25" s="90">
        <f>'VOTES ANTICIPES'!AW17</f>
        <v>7388</v>
      </c>
      <c r="K25" s="71">
        <f t="shared" si="2"/>
        <v>0.16001732726878926</v>
      </c>
      <c r="L25" s="26"/>
      <c r="M25" s="57">
        <f>'NB POURC BVO'!D17</f>
        <v>1961</v>
      </c>
      <c r="N25" s="58">
        <f t="shared" si="3"/>
        <v>4.2393583673822344E-2</v>
      </c>
      <c r="O25" s="26"/>
      <c r="P25" s="66">
        <f t="shared" si="4"/>
        <v>0.2024109109426116</v>
      </c>
      <c r="Q25" s="26"/>
      <c r="R25" s="26"/>
      <c r="S25" s="55">
        <f>'NB POURC BVO'!F17</f>
        <v>8210</v>
      </c>
      <c r="T25" s="58">
        <f t="shared" si="5"/>
        <v>0.17748665066908792</v>
      </c>
      <c r="U25" s="26"/>
      <c r="V25" s="66">
        <f t="shared" si="6"/>
        <v>0.33750397793787718</v>
      </c>
      <c r="W25" s="26"/>
      <c r="X25" s="89">
        <f>'NB VOTE EXERCE TOTAL'!B17</f>
        <v>24729</v>
      </c>
      <c r="Y25" s="76">
        <f t="shared" si="1"/>
        <v>0.53460016862312731</v>
      </c>
    </row>
    <row r="26" spans="1:25" ht="16.2" thickTop="1" thickBot="1" x14ac:dyDescent="0.3">
      <c r="A26" s="83" t="s">
        <v>28</v>
      </c>
      <c r="B26" s="35"/>
      <c r="C26" s="81">
        <f>'NB ELECTEURS'!C18</f>
        <v>66634</v>
      </c>
      <c r="D26" s="36"/>
      <c r="E26" s="78">
        <f>'NB ELECTEURS'!D18</f>
        <v>66705</v>
      </c>
      <c r="F26" s="79">
        <f>'NB ELECTEURS'!E18</f>
        <v>44</v>
      </c>
      <c r="G26" s="79">
        <f>'NB ELECTEURS'!F18</f>
        <v>20</v>
      </c>
      <c r="H26" s="80">
        <f t="shared" si="0"/>
        <v>66769</v>
      </c>
      <c r="I26" s="36"/>
      <c r="J26" s="90">
        <f>'VOTES ANTICIPES'!AW18</f>
        <v>17137</v>
      </c>
      <c r="K26" s="71">
        <f t="shared" si="2"/>
        <v>0.2571810186991626</v>
      </c>
      <c r="L26" s="26"/>
      <c r="M26" s="57">
        <f>'NB POURC BVO'!D18</f>
        <v>4720</v>
      </c>
      <c r="N26" s="58">
        <f t="shared" si="3"/>
        <v>7.069148856505264E-2</v>
      </c>
      <c r="O26" s="26"/>
      <c r="P26" s="66">
        <f t="shared" si="4"/>
        <v>0.32787250726421524</v>
      </c>
      <c r="Q26" s="26"/>
      <c r="R26" s="26"/>
      <c r="S26" s="55">
        <f>'NB POURC BVO'!F18</f>
        <v>15273</v>
      </c>
      <c r="T26" s="58">
        <f t="shared" si="5"/>
        <v>0.22874387814704428</v>
      </c>
      <c r="U26" s="26"/>
      <c r="V26" s="66">
        <f t="shared" si="6"/>
        <v>0.48592489684620688</v>
      </c>
      <c r="W26" s="26"/>
      <c r="X26" s="89">
        <f>'NB VOTE EXERCE TOTAL'!B18</f>
        <v>45393</v>
      </c>
      <c r="Y26" s="76">
        <f t="shared" si="1"/>
        <v>0.67985142805793108</v>
      </c>
    </row>
    <row r="27" spans="1:25" ht="16.2" thickTop="1" thickBot="1" x14ac:dyDescent="0.3">
      <c r="A27" s="83" t="s">
        <v>142</v>
      </c>
      <c r="B27" s="35"/>
      <c r="C27" s="81">
        <f>'NB ELECTEURS'!C19</f>
        <v>49349</v>
      </c>
      <c r="D27" s="36"/>
      <c r="E27" s="78">
        <f>'NB ELECTEURS'!D19</f>
        <v>49470</v>
      </c>
      <c r="F27" s="79">
        <f>'NB ELECTEURS'!E19</f>
        <v>30</v>
      </c>
      <c r="G27" s="79">
        <f>'NB ELECTEURS'!F19</f>
        <v>18</v>
      </c>
      <c r="H27" s="80">
        <f t="shared" si="0"/>
        <v>49518</v>
      </c>
      <c r="I27" s="36"/>
      <c r="J27" s="90">
        <f>'VOTES ANTICIPES'!AW19</f>
        <v>11705</v>
      </c>
      <c r="K27" s="71">
        <f>J27/C27</f>
        <v>0.23718819023688423</v>
      </c>
      <c r="L27" s="26"/>
      <c r="M27" s="57">
        <f>'NB POURC BVO'!D19</f>
        <v>2525</v>
      </c>
      <c r="N27" s="58">
        <f>M27/H27</f>
        <v>5.0991558625146413E-2</v>
      </c>
      <c r="O27" s="26"/>
      <c r="P27" s="66">
        <f>N27+K27</f>
        <v>0.28817974886203063</v>
      </c>
      <c r="Q27" s="26"/>
      <c r="R27" s="26"/>
      <c r="S27" s="55">
        <f>'NB POURC BVO'!F19</f>
        <v>10339</v>
      </c>
      <c r="T27" s="58">
        <f>S27/H27</f>
        <v>0.20879276222787674</v>
      </c>
      <c r="U27" s="26"/>
      <c r="V27" s="66">
        <f>T27+K27</f>
        <v>0.44598095246476099</v>
      </c>
      <c r="W27" s="26"/>
      <c r="X27" s="89">
        <f>'NB VOTE EXERCE TOTAL'!B19</f>
        <v>31418</v>
      </c>
      <c r="Y27" s="76">
        <f t="shared" si="1"/>
        <v>0.63447635203360397</v>
      </c>
    </row>
    <row r="28" spans="1:25" ht="16.2" thickTop="1" thickBot="1" x14ac:dyDescent="0.3">
      <c r="A28" s="83" t="s">
        <v>29</v>
      </c>
      <c r="B28" s="35"/>
      <c r="C28" s="81">
        <f>'NB ELECTEURS'!C20</f>
        <v>52323</v>
      </c>
      <c r="D28" s="36"/>
      <c r="E28" s="78">
        <f>'NB ELECTEURS'!D20</f>
        <v>52363</v>
      </c>
      <c r="F28" s="79">
        <f>'NB ELECTEURS'!E20</f>
        <v>25</v>
      </c>
      <c r="G28" s="79">
        <f>'NB ELECTEURS'!F20</f>
        <v>6</v>
      </c>
      <c r="H28" s="80">
        <f t="shared" si="0"/>
        <v>52394</v>
      </c>
      <c r="I28" s="36"/>
      <c r="J28" s="90">
        <f>'VOTES ANTICIPES'!AW20</f>
        <v>15410</v>
      </c>
      <c r="K28" s="71">
        <f t="shared" si="2"/>
        <v>0.29451675171530683</v>
      </c>
      <c r="L28" s="26"/>
      <c r="M28" s="57">
        <f>'NB POURC BVO'!D20</f>
        <v>3094</v>
      </c>
      <c r="N28" s="58">
        <f t="shared" si="3"/>
        <v>5.9052563270603507E-2</v>
      </c>
      <c r="O28" s="26"/>
      <c r="P28" s="66">
        <f t="shared" si="4"/>
        <v>0.35356931498591032</v>
      </c>
      <c r="Q28" s="26"/>
      <c r="R28" s="26"/>
      <c r="S28" s="55">
        <f>'NB POURC BVO'!F20</f>
        <v>12223</v>
      </c>
      <c r="T28" s="58">
        <f t="shared" si="5"/>
        <v>0.23329007138221933</v>
      </c>
      <c r="U28" s="26"/>
      <c r="V28" s="66">
        <f t="shared" si="6"/>
        <v>0.52780682309752613</v>
      </c>
      <c r="W28" s="26"/>
      <c r="X28" s="89">
        <f>'NB VOTE EXERCE TOTAL'!B20</f>
        <v>38630</v>
      </c>
      <c r="Y28" s="76">
        <f t="shared" si="1"/>
        <v>0.73729816391189829</v>
      </c>
    </row>
    <row r="29" spans="1:25" s="37" customFormat="1" ht="16.2" thickTop="1" thickBot="1" x14ac:dyDescent="0.3">
      <c r="A29" s="83" t="s">
        <v>30</v>
      </c>
      <c r="B29" s="35"/>
      <c r="C29" s="81">
        <f>'NB ELECTEURS'!C21</f>
        <v>59941</v>
      </c>
      <c r="D29" s="36"/>
      <c r="E29" s="78">
        <f>'NB ELECTEURS'!D21</f>
        <v>59992</v>
      </c>
      <c r="F29" s="79">
        <f>'NB ELECTEURS'!E21</f>
        <v>19</v>
      </c>
      <c r="G29" s="79">
        <f>'NB ELECTEURS'!F21</f>
        <v>21</v>
      </c>
      <c r="H29" s="80">
        <f t="shared" si="0"/>
        <v>60032</v>
      </c>
      <c r="I29" s="36"/>
      <c r="J29" s="90">
        <f>'VOTES ANTICIPES'!AW21</f>
        <v>16319</v>
      </c>
      <c r="K29" s="71">
        <f t="shared" si="2"/>
        <v>0.27225104686274837</v>
      </c>
      <c r="L29" s="26"/>
      <c r="M29" s="57">
        <f>'NB POURC BVO'!D21</f>
        <v>3258</v>
      </c>
      <c r="N29" s="58">
        <f t="shared" si="3"/>
        <v>5.4271055437100216E-2</v>
      </c>
      <c r="O29" s="26"/>
      <c r="P29" s="66">
        <f t="shared" si="4"/>
        <v>0.32652210229984857</v>
      </c>
      <c r="Q29" s="26"/>
      <c r="R29" s="26"/>
      <c r="S29" s="55">
        <f>'NB POURC BVO'!F21</f>
        <v>12875</v>
      </c>
      <c r="T29" s="58">
        <f t="shared" si="5"/>
        <v>0.21446894989339019</v>
      </c>
      <c r="U29" s="26"/>
      <c r="V29" s="66">
        <f t="shared" si="6"/>
        <v>0.48671999675613853</v>
      </c>
      <c r="W29" s="26"/>
      <c r="X29" s="89">
        <f>'NB VOTE EXERCE TOTAL'!B21</f>
        <v>42610</v>
      </c>
      <c r="Y29" s="76">
        <f t="shared" si="1"/>
        <v>0.70978811300639655</v>
      </c>
    </row>
    <row r="30" spans="1:25" ht="16.2" thickTop="1" thickBot="1" x14ac:dyDescent="0.3">
      <c r="A30" s="83" t="s">
        <v>31</v>
      </c>
      <c r="B30" s="35"/>
      <c r="C30" s="81">
        <f>'NB ELECTEURS'!C22</f>
        <v>53721</v>
      </c>
      <c r="D30" s="36"/>
      <c r="E30" s="78">
        <f>'NB ELECTEURS'!D22</f>
        <v>53847</v>
      </c>
      <c r="F30" s="79">
        <f>'NB ELECTEURS'!E22</f>
        <v>13</v>
      </c>
      <c r="G30" s="79">
        <f>'NB ELECTEURS'!F22</f>
        <v>15</v>
      </c>
      <c r="H30" s="80">
        <f t="shared" si="0"/>
        <v>53875</v>
      </c>
      <c r="I30" s="36"/>
      <c r="J30" s="90">
        <f>'VOTES ANTICIPES'!AW22</f>
        <v>12484</v>
      </c>
      <c r="K30" s="71">
        <f t="shared" si="2"/>
        <v>0.23238584538634799</v>
      </c>
      <c r="L30" s="26"/>
      <c r="M30" s="57">
        <f>'NB POURC BVO'!D22</f>
        <v>3708</v>
      </c>
      <c r="N30" s="58">
        <f t="shared" si="3"/>
        <v>6.8825986078886306E-2</v>
      </c>
      <c r="O30" s="26"/>
      <c r="P30" s="66">
        <f t="shared" si="4"/>
        <v>0.30121183146523428</v>
      </c>
      <c r="Q30" s="26"/>
      <c r="R30" s="26"/>
      <c r="S30" s="55">
        <f>'NB POURC BVO'!F22</f>
        <v>9616</v>
      </c>
      <c r="T30" s="58">
        <f t="shared" si="5"/>
        <v>0.17848723897911833</v>
      </c>
      <c r="U30" s="26"/>
      <c r="V30" s="66">
        <f t="shared" si="6"/>
        <v>0.41087308436546632</v>
      </c>
      <c r="W30" s="26"/>
      <c r="X30" s="89">
        <f>'NB VOTE EXERCE TOTAL'!B22</f>
        <v>31667</v>
      </c>
      <c r="Y30" s="76">
        <f t="shared" si="1"/>
        <v>0.58778654292343391</v>
      </c>
    </row>
    <row r="31" spans="1:25" s="37" customFormat="1" ht="16.2" thickTop="1" thickBot="1" x14ac:dyDescent="0.3">
      <c r="A31" s="83" t="s">
        <v>32</v>
      </c>
      <c r="B31" s="35"/>
      <c r="C31" s="81">
        <f>'NB ELECTEURS'!C23</f>
        <v>56975</v>
      </c>
      <c r="D31" s="36"/>
      <c r="E31" s="78">
        <f>'NB ELECTEURS'!D23</f>
        <v>57069</v>
      </c>
      <c r="F31" s="79">
        <f>'NB ELECTEURS'!E23</f>
        <v>34</v>
      </c>
      <c r="G31" s="79">
        <f>'NB ELECTEURS'!F23</f>
        <v>14</v>
      </c>
      <c r="H31" s="80">
        <f t="shared" si="0"/>
        <v>57117</v>
      </c>
      <c r="I31" s="36"/>
      <c r="J31" s="90">
        <f>'VOTES ANTICIPES'!AW23</f>
        <v>18903</v>
      </c>
      <c r="K31" s="71">
        <f t="shared" si="2"/>
        <v>0.3317770952172005</v>
      </c>
      <c r="L31" s="26"/>
      <c r="M31" s="57">
        <f>'NB POURC BVO'!D23</f>
        <v>3170</v>
      </c>
      <c r="N31" s="58">
        <f t="shared" si="3"/>
        <v>5.5500113801495179E-2</v>
      </c>
      <c r="O31" s="26"/>
      <c r="P31" s="66">
        <f t="shared" si="4"/>
        <v>0.38727720901869567</v>
      </c>
      <c r="Q31" s="26"/>
      <c r="R31" s="26"/>
      <c r="S31" s="55">
        <f>'NB POURC BVO'!F23</f>
        <v>12230</v>
      </c>
      <c r="T31" s="58">
        <f t="shared" si="5"/>
        <v>0.21412189015529526</v>
      </c>
      <c r="U31" s="26"/>
      <c r="V31" s="66">
        <f t="shared" si="6"/>
        <v>0.54589898537249582</v>
      </c>
      <c r="W31" s="26"/>
      <c r="X31" s="89">
        <f>'NB VOTE EXERCE TOTAL'!B23</f>
        <v>42612</v>
      </c>
      <c r="Y31" s="76">
        <f t="shared" si="1"/>
        <v>0.74604758653290615</v>
      </c>
    </row>
    <row r="32" spans="1:25" ht="16.2" thickTop="1" thickBot="1" x14ac:dyDescent="0.3">
      <c r="A32" s="83" t="s">
        <v>33</v>
      </c>
      <c r="B32" s="35"/>
      <c r="C32" s="81">
        <f>'NB ELECTEURS'!C24</f>
        <v>53667</v>
      </c>
      <c r="D32" s="36"/>
      <c r="E32" s="78">
        <f>'NB ELECTEURS'!D24</f>
        <v>53735</v>
      </c>
      <c r="F32" s="79">
        <f>'NB ELECTEURS'!E24</f>
        <v>34</v>
      </c>
      <c r="G32" s="79">
        <f>'NB ELECTEURS'!F24</f>
        <v>11</v>
      </c>
      <c r="H32" s="80">
        <f t="shared" si="0"/>
        <v>53780</v>
      </c>
      <c r="I32" s="36"/>
      <c r="J32" s="90">
        <f>'VOTES ANTICIPES'!AW24</f>
        <v>13510</v>
      </c>
      <c r="K32" s="71">
        <f t="shared" si="2"/>
        <v>0.25173756684741089</v>
      </c>
      <c r="L32" s="26"/>
      <c r="M32" s="57">
        <f>'NB POURC BVO'!D24</f>
        <v>1804</v>
      </c>
      <c r="N32" s="58">
        <f t="shared" si="3"/>
        <v>3.3544068426924506E-2</v>
      </c>
      <c r="O32" s="26"/>
      <c r="P32" s="66">
        <f t="shared" si="4"/>
        <v>0.28528163527433537</v>
      </c>
      <c r="Q32" s="26"/>
      <c r="R32" s="26"/>
      <c r="S32" s="55">
        <f>'NB POURC BVO'!F24</f>
        <v>7855</v>
      </c>
      <c r="T32" s="58">
        <f t="shared" si="5"/>
        <v>0.14605801413164746</v>
      </c>
      <c r="U32" s="26"/>
      <c r="V32" s="66">
        <f t="shared" si="6"/>
        <v>0.39779558097905832</v>
      </c>
      <c r="W32" s="26"/>
      <c r="X32" s="89">
        <f>'NB VOTE EXERCE TOTAL'!B24</f>
        <v>37752</v>
      </c>
      <c r="Y32" s="76">
        <f t="shared" si="1"/>
        <v>0.70197099293417631</v>
      </c>
    </row>
    <row r="33" spans="1:25" ht="16.2" thickTop="1" thickBot="1" x14ac:dyDescent="0.3">
      <c r="A33" s="83" t="s">
        <v>34</v>
      </c>
      <c r="B33" s="35"/>
      <c r="C33" s="81">
        <f>'NB ELECTEURS'!C25</f>
        <v>54312</v>
      </c>
      <c r="D33" s="36"/>
      <c r="E33" s="78">
        <f>'NB ELECTEURS'!D25</f>
        <v>54438</v>
      </c>
      <c r="F33" s="79">
        <f>'NB ELECTEURS'!E25</f>
        <v>20</v>
      </c>
      <c r="G33" s="79">
        <f>'NB ELECTEURS'!F25</f>
        <v>9</v>
      </c>
      <c r="H33" s="80">
        <f t="shared" si="0"/>
        <v>54467</v>
      </c>
      <c r="I33" s="36"/>
      <c r="J33" s="90">
        <f>'VOTES ANTICIPES'!AW25</f>
        <v>11537</v>
      </c>
      <c r="K33" s="71">
        <f t="shared" si="2"/>
        <v>0.21242082780969215</v>
      </c>
      <c r="L33" s="26"/>
      <c r="M33" s="57">
        <f>'NB POURC BVO'!D25</f>
        <v>2815</v>
      </c>
      <c r="N33" s="58">
        <f t="shared" si="3"/>
        <v>5.1682670240696199E-2</v>
      </c>
      <c r="O33" s="26"/>
      <c r="P33" s="66">
        <f t="shared" si="4"/>
        <v>0.26410349805038835</v>
      </c>
      <c r="Q33" s="26"/>
      <c r="R33" s="26"/>
      <c r="S33" s="55">
        <f>'NB POURC BVO'!F25</f>
        <v>11618</v>
      </c>
      <c r="T33" s="58">
        <f t="shared" si="5"/>
        <v>0.21330346815502965</v>
      </c>
      <c r="U33" s="26"/>
      <c r="V33" s="66">
        <f t="shared" si="6"/>
        <v>0.42572429596472183</v>
      </c>
      <c r="W33" s="26"/>
      <c r="X33" s="89">
        <f>'NB VOTE EXERCE TOTAL'!B25</f>
        <v>33757</v>
      </c>
      <c r="Y33" s="76">
        <f t="shared" si="1"/>
        <v>0.61976976885086388</v>
      </c>
    </row>
    <row r="34" spans="1:25" s="37" customFormat="1" ht="16.2" thickTop="1" thickBot="1" x14ac:dyDescent="0.3">
      <c r="A34" s="83" t="s">
        <v>35</v>
      </c>
      <c r="B34" s="35"/>
      <c r="C34" s="81">
        <f>'NB ELECTEURS'!C26</f>
        <v>57869</v>
      </c>
      <c r="D34" s="36"/>
      <c r="E34" s="78">
        <f>'NB ELECTEURS'!D26</f>
        <v>57932</v>
      </c>
      <c r="F34" s="79">
        <f>'NB ELECTEURS'!E26</f>
        <v>51</v>
      </c>
      <c r="G34" s="79">
        <f>'NB ELECTEURS'!F26</f>
        <v>76</v>
      </c>
      <c r="H34" s="80">
        <f t="shared" si="0"/>
        <v>58059</v>
      </c>
      <c r="I34" s="36"/>
      <c r="J34" s="90">
        <f>'VOTES ANTICIPES'!AW26</f>
        <v>19638</v>
      </c>
      <c r="K34" s="71">
        <f t="shared" si="2"/>
        <v>0.33935267587136464</v>
      </c>
      <c r="L34" s="26"/>
      <c r="M34" s="57">
        <f>'NB POURC BVO'!D26</f>
        <v>3014</v>
      </c>
      <c r="N34" s="58">
        <f t="shared" si="3"/>
        <v>5.1912709485178871E-2</v>
      </c>
      <c r="O34" s="26"/>
      <c r="P34" s="66">
        <f t="shared" si="4"/>
        <v>0.39126538535654354</v>
      </c>
      <c r="Q34" s="26"/>
      <c r="R34" s="26"/>
      <c r="S34" s="55">
        <f>'NB POURC BVO'!F26</f>
        <v>10197</v>
      </c>
      <c r="T34" s="58">
        <f t="shared" si="5"/>
        <v>0.17563168501007595</v>
      </c>
      <c r="U34" s="26"/>
      <c r="V34" s="66">
        <f t="shared" si="6"/>
        <v>0.51498436088144062</v>
      </c>
      <c r="W34" s="26"/>
      <c r="X34" s="89">
        <f>'NB VOTE EXERCE TOTAL'!B26</f>
        <v>43937</v>
      </c>
      <c r="Y34" s="76">
        <f t="shared" si="1"/>
        <v>0.75676467042146778</v>
      </c>
    </row>
    <row r="35" spans="1:25" ht="16.2" thickTop="1" thickBot="1" x14ac:dyDescent="0.3">
      <c r="A35" s="83" t="s">
        <v>36</v>
      </c>
      <c r="B35" s="35"/>
      <c r="C35" s="81">
        <f>'NB ELECTEURS'!C27</f>
        <v>45723</v>
      </c>
      <c r="D35" s="36"/>
      <c r="E35" s="78">
        <f>'NB ELECTEURS'!D27</f>
        <v>45774</v>
      </c>
      <c r="F35" s="79">
        <f>'NB ELECTEURS'!E27</f>
        <v>24</v>
      </c>
      <c r="G35" s="79">
        <f>'NB ELECTEURS'!F27</f>
        <v>12</v>
      </c>
      <c r="H35" s="80">
        <f t="shared" si="0"/>
        <v>45810</v>
      </c>
      <c r="I35" s="36"/>
      <c r="J35" s="90">
        <f>'VOTES ANTICIPES'!AW27</f>
        <v>11019</v>
      </c>
      <c r="K35" s="71">
        <f t="shared" si="2"/>
        <v>0.2409946853880979</v>
      </c>
      <c r="L35" s="26"/>
      <c r="M35" s="57">
        <f>'NB POURC BVO'!D27</f>
        <v>3282</v>
      </c>
      <c r="N35" s="58">
        <f t="shared" si="3"/>
        <v>7.16437459070072E-2</v>
      </c>
      <c r="O35" s="26"/>
      <c r="P35" s="66">
        <f t="shared" si="4"/>
        <v>0.3126384312951051</v>
      </c>
      <c r="Q35" s="26"/>
      <c r="R35" s="26"/>
      <c r="S35" s="55">
        <f>'NB POURC BVO'!F27</f>
        <v>11477</v>
      </c>
      <c r="T35" s="58">
        <f t="shared" si="5"/>
        <v>0.25053481772538749</v>
      </c>
      <c r="U35" s="26"/>
      <c r="V35" s="66">
        <f t="shared" si="6"/>
        <v>0.49152950311348542</v>
      </c>
      <c r="W35" s="26"/>
      <c r="X35" s="89">
        <f>'NB VOTE EXERCE TOTAL'!B27</f>
        <v>31484</v>
      </c>
      <c r="Y35" s="76">
        <f t="shared" si="1"/>
        <v>0.68727352106526962</v>
      </c>
    </row>
    <row r="36" spans="1:25" ht="16.2" thickTop="1" thickBot="1" x14ac:dyDescent="0.3">
      <c r="A36" s="83" t="s">
        <v>37</v>
      </c>
      <c r="B36" s="35"/>
      <c r="C36" s="81">
        <f>'NB ELECTEURS'!C28</f>
        <v>60492</v>
      </c>
      <c r="D36" s="36"/>
      <c r="E36" s="78">
        <f>'NB ELECTEURS'!D28</f>
        <v>60595</v>
      </c>
      <c r="F36" s="79">
        <f>'NB ELECTEURS'!E28</f>
        <v>21</v>
      </c>
      <c r="G36" s="79">
        <f>'NB ELECTEURS'!F28</f>
        <v>10</v>
      </c>
      <c r="H36" s="80">
        <f t="shared" si="0"/>
        <v>60626</v>
      </c>
      <c r="I36" s="36"/>
      <c r="J36" s="90">
        <f>'VOTES ANTICIPES'!AW28</f>
        <v>11327</v>
      </c>
      <c r="K36" s="71">
        <f t="shared" si="2"/>
        <v>0.18724790054883289</v>
      </c>
      <c r="L36" s="26"/>
      <c r="M36" s="57">
        <f>'NB POURC BVO'!D28</f>
        <v>3252</v>
      </c>
      <c r="N36" s="58">
        <f t="shared" si="3"/>
        <v>5.3640352324085379E-2</v>
      </c>
      <c r="O36" s="26"/>
      <c r="P36" s="66">
        <f t="shared" si="4"/>
        <v>0.24088825287291826</v>
      </c>
      <c r="Q36" s="26"/>
      <c r="R36" s="26"/>
      <c r="S36" s="55">
        <f>'NB POURC BVO'!F28</f>
        <v>8789</v>
      </c>
      <c r="T36" s="58">
        <f t="shared" si="5"/>
        <v>0.14497080460528486</v>
      </c>
      <c r="U36" s="26"/>
      <c r="V36" s="66">
        <f t="shared" si="6"/>
        <v>0.33221870515411778</v>
      </c>
      <c r="W36" s="26"/>
      <c r="X36" s="89">
        <f>'NB VOTE EXERCE TOTAL'!B28</f>
        <v>33051</v>
      </c>
      <c r="Y36" s="76">
        <f t="shared" si="1"/>
        <v>0.54516214165539534</v>
      </c>
    </row>
    <row r="37" spans="1:25" ht="16.2" thickTop="1" thickBot="1" x14ac:dyDescent="0.3">
      <c r="A37" s="83" t="s">
        <v>38</v>
      </c>
      <c r="B37" s="35"/>
      <c r="C37" s="81">
        <f>'NB ELECTEURS'!C29</f>
        <v>59671</v>
      </c>
      <c r="D37" s="36"/>
      <c r="E37" s="78">
        <f>'NB ELECTEURS'!D29</f>
        <v>59727</v>
      </c>
      <c r="F37" s="79">
        <f>'NB ELECTEURS'!E29</f>
        <v>25</v>
      </c>
      <c r="G37" s="79">
        <f>'NB ELECTEURS'!F29</f>
        <v>11</v>
      </c>
      <c r="H37" s="80">
        <f t="shared" si="0"/>
        <v>59763</v>
      </c>
      <c r="I37" s="36"/>
      <c r="J37" s="90">
        <f>'VOTES ANTICIPES'!AW29</f>
        <v>19246</v>
      </c>
      <c r="K37" s="71">
        <f t="shared" si="2"/>
        <v>0.3225352348712105</v>
      </c>
      <c r="L37" s="26"/>
      <c r="M37" s="57">
        <f>'NB POURC BVO'!D29</f>
        <v>3610</v>
      </c>
      <c r="N37" s="58">
        <f t="shared" si="3"/>
        <v>6.0405267473185753E-2</v>
      </c>
      <c r="O37" s="26"/>
      <c r="P37" s="66">
        <f t="shared" si="4"/>
        <v>0.38294050234439625</v>
      </c>
      <c r="Q37" s="26"/>
      <c r="R37" s="26"/>
      <c r="S37" s="55">
        <f>'NB POURC BVO'!F29</f>
        <v>13039</v>
      </c>
      <c r="T37" s="58">
        <f t="shared" si="5"/>
        <v>0.2181784716296036</v>
      </c>
      <c r="U37" s="26"/>
      <c r="V37" s="66">
        <f t="shared" si="6"/>
        <v>0.54071370650081407</v>
      </c>
      <c r="W37" s="26"/>
      <c r="X37" s="89">
        <f>'NB VOTE EXERCE TOTAL'!B29</f>
        <v>47156</v>
      </c>
      <c r="Y37" s="76">
        <f t="shared" si="1"/>
        <v>0.78905008115389119</v>
      </c>
    </row>
    <row r="38" spans="1:25" ht="16.2" thickTop="1" thickBot="1" x14ac:dyDescent="0.3">
      <c r="A38" s="83" t="s">
        <v>39</v>
      </c>
      <c r="B38" s="35"/>
      <c r="C38" s="81">
        <f>'NB ELECTEURS'!C30</f>
        <v>50041</v>
      </c>
      <c r="D38" s="36"/>
      <c r="E38" s="78">
        <f>'NB ELECTEURS'!D30</f>
        <v>49996</v>
      </c>
      <c r="F38" s="79">
        <f>'NB ELECTEURS'!E30</f>
        <v>8</v>
      </c>
      <c r="G38" s="79">
        <f>'NB ELECTEURS'!F30</f>
        <v>6</v>
      </c>
      <c r="H38" s="80">
        <f t="shared" si="0"/>
        <v>50010</v>
      </c>
      <c r="I38" s="36"/>
      <c r="J38" s="90">
        <f>'VOTES ANTICIPES'!AW30</f>
        <v>11012</v>
      </c>
      <c r="K38" s="71">
        <f t="shared" si="2"/>
        <v>0.22005955116804221</v>
      </c>
      <c r="L38" s="26"/>
      <c r="M38" s="57">
        <f>'NB POURC BVO'!D30</f>
        <v>4082</v>
      </c>
      <c r="N38" s="58">
        <f t="shared" si="3"/>
        <v>8.1623675264947015E-2</v>
      </c>
      <c r="O38" s="26"/>
      <c r="P38" s="66">
        <f t="shared" si="4"/>
        <v>0.30168322643298923</v>
      </c>
      <c r="Q38" s="26"/>
      <c r="R38" s="26"/>
      <c r="S38" s="55">
        <f>'NB POURC BVO'!F30</f>
        <v>12120</v>
      </c>
      <c r="T38" s="58">
        <f t="shared" si="5"/>
        <v>0.24235152969406118</v>
      </c>
      <c r="U38" s="26"/>
      <c r="V38" s="66">
        <f t="shared" si="6"/>
        <v>0.46241108086210336</v>
      </c>
      <c r="W38" s="26"/>
      <c r="X38" s="89">
        <f>'NB VOTE EXERCE TOTAL'!B30</f>
        <v>34237</v>
      </c>
      <c r="Y38" s="76">
        <f t="shared" si="1"/>
        <v>0.68460307938412313</v>
      </c>
    </row>
    <row r="39" spans="1:25" ht="16.2" thickTop="1" thickBot="1" x14ac:dyDescent="0.3">
      <c r="A39" s="83" t="s">
        <v>40</v>
      </c>
      <c r="B39" s="35"/>
      <c r="C39" s="81">
        <f>'NB ELECTEURS'!C31</f>
        <v>54929</v>
      </c>
      <c r="D39" s="36"/>
      <c r="E39" s="78">
        <f>'NB ELECTEURS'!D31</f>
        <v>55003</v>
      </c>
      <c r="F39" s="79">
        <f>'NB ELECTEURS'!E31</f>
        <v>33</v>
      </c>
      <c r="G39" s="79">
        <f>'NB ELECTEURS'!F31</f>
        <v>8</v>
      </c>
      <c r="H39" s="80">
        <f t="shared" si="0"/>
        <v>55044</v>
      </c>
      <c r="I39" s="36"/>
      <c r="J39" s="90">
        <f>'VOTES ANTICIPES'!AW31</f>
        <v>6653</v>
      </c>
      <c r="K39" s="71">
        <f t="shared" si="2"/>
        <v>0.1211199912614466</v>
      </c>
      <c r="L39" s="26"/>
      <c r="M39" s="57">
        <f>'NB POURC BVO'!D31</f>
        <v>1678</v>
      </c>
      <c r="N39" s="58">
        <f t="shared" si="3"/>
        <v>3.0484703146573651E-2</v>
      </c>
      <c r="O39" s="26"/>
      <c r="P39" s="66">
        <f t="shared" si="4"/>
        <v>0.15160469440802024</v>
      </c>
      <c r="Q39" s="26"/>
      <c r="R39" s="26"/>
      <c r="S39" s="55">
        <f>'NB POURC BVO'!F31</f>
        <v>9537</v>
      </c>
      <c r="T39" s="58">
        <f t="shared" si="5"/>
        <v>0.17326139088729017</v>
      </c>
      <c r="U39" s="26"/>
      <c r="V39" s="66">
        <f t="shared" si="6"/>
        <v>0.29438138214873677</v>
      </c>
      <c r="W39" s="26"/>
      <c r="X39" s="89">
        <f>'NB VOTE EXERCE TOTAL'!B31</f>
        <v>26139</v>
      </c>
      <c r="Y39" s="76">
        <f t="shared" si="1"/>
        <v>0.47487464573795507</v>
      </c>
    </row>
    <row r="40" spans="1:25" ht="16.2" thickTop="1" thickBot="1" x14ac:dyDescent="0.3">
      <c r="A40" s="83" t="s">
        <v>41</v>
      </c>
      <c r="B40" s="35"/>
      <c r="C40" s="81">
        <f>'NB ELECTEURS'!C32</f>
        <v>49094</v>
      </c>
      <c r="D40" s="36"/>
      <c r="E40" s="78">
        <f>'NB ELECTEURS'!D32</f>
        <v>49159</v>
      </c>
      <c r="F40" s="79">
        <f>'NB ELECTEURS'!E32</f>
        <v>26</v>
      </c>
      <c r="G40" s="79">
        <f>'NB ELECTEURS'!F32</f>
        <v>10</v>
      </c>
      <c r="H40" s="80">
        <f t="shared" si="0"/>
        <v>49195</v>
      </c>
      <c r="I40" s="36"/>
      <c r="J40" s="90">
        <f>'VOTES ANTICIPES'!AW32</f>
        <v>12632</v>
      </c>
      <c r="K40" s="71">
        <f t="shared" si="2"/>
        <v>0.25730231800219988</v>
      </c>
      <c r="L40" s="26"/>
      <c r="M40" s="57">
        <f>'NB POURC BVO'!D32</f>
        <v>2282</v>
      </c>
      <c r="N40" s="58">
        <f t="shared" si="3"/>
        <v>4.6386827929667647E-2</v>
      </c>
      <c r="O40" s="26"/>
      <c r="P40" s="66">
        <f t="shared" si="4"/>
        <v>0.30368914593186752</v>
      </c>
      <c r="Q40" s="26"/>
      <c r="R40" s="26"/>
      <c r="S40" s="55">
        <f>'NB POURC BVO'!F32</f>
        <v>10346</v>
      </c>
      <c r="T40" s="58">
        <f t="shared" si="5"/>
        <v>0.21030592539892265</v>
      </c>
      <c r="U40" s="26"/>
      <c r="V40" s="66">
        <f t="shared" si="6"/>
        <v>0.4676082434011225</v>
      </c>
      <c r="W40" s="26"/>
      <c r="X40" s="89">
        <f>'NB VOTE EXERCE TOTAL'!B32</f>
        <v>34180</v>
      </c>
      <c r="Y40" s="76">
        <f t="shared" si="1"/>
        <v>0.69478605549344441</v>
      </c>
    </row>
    <row r="41" spans="1:25" ht="16.2" thickTop="1" thickBot="1" x14ac:dyDescent="0.3">
      <c r="A41" s="83" t="s">
        <v>42</v>
      </c>
      <c r="B41" s="35"/>
      <c r="C41" s="81">
        <f>'NB ELECTEURS'!C33</f>
        <v>52964</v>
      </c>
      <c r="D41" s="36"/>
      <c r="E41" s="78">
        <f>'NB ELECTEURS'!D33</f>
        <v>53053</v>
      </c>
      <c r="F41" s="79">
        <f>'NB ELECTEURS'!E33</f>
        <v>18</v>
      </c>
      <c r="G41" s="79">
        <f>'NB ELECTEURS'!F33</f>
        <v>7</v>
      </c>
      <c r="H41" s="80">
        <f t="shared" si="0"/>
        <v>53078</v>
      </c>
      <c r="I41" s="36"/>
      <c r="J41" s="90">
        <f>'VOTES ANTICIPES'!AW33</f>
        <v>13254</v>
      </c>
      <c r="K41" s="71">
        <f t="shared" si="2"/>
        <v>0.25024544973944568</v>
      </c>
      <c r="L41" s="26"/>
      <c r="M41" s="57">
        <f>'NB POURC BVO'!D33</f>
        <v>4268</v>
      </c>
      <c r="N41" s="58">
        <f t="shared" si="3"/>
        <v>8.0409962696409057E-2</v>
      </c>
      <c r="O41" s="26"/>
      <c r="P41" s="66">
        <f t="shared" si="4"/>
        <v>0.33065541243585472</v>
      </c>
      <c r="Q41" s="26"/>
      <c r="R41" s="26"/>
      <c r="S41" s="55">
        <f>'NB POURC BVO'!F33</f>
        <v>11539</v>
      </c>
      <c r="T41" s="58">
        <f t="shared" si="5"/>
        <v>0.21739703832096161</v>
      </c>
      <c r="U41" s="26"/>
      <c r="V41" s="66">
        <f t="shared" si="6"/>
        <v>0.46764248806040731</v>
      </c>
      <c r="W41" s="26"/>
      <c r="X41" s="89">
        <f>'NB VOTE EXERCE TOTAL'!B33</f>
        <v>36943</v>
      </c>
      <c r="Y41" s="76">
        <f t="shared" si="1"/>
        <v>0.69601341422058105</v>
      </c>
    </row>
    <row r="42" spans="1:25" ht="16.2" thickTop="1" thickBot="1" x14ac:dyDescent="0.3">
      <c r="A42" s="83" t="s">
        <v>43</v>
      </c>
      <c r="B42" s="35"/>
      <c r="C42" s="81">
        <f>'NB ELECTEURS'!C34</f>
        <v>41730</v>
      </c>
      <c r="D42" s="36"/>
      <c r="E42" s="78">
        <f>'NB ELECTEURS'!D34</f>
        <v>41749</v>
      </c>
      <c r="F42" s="79">
        <f>'NB ELECTEURS'!E34</f>
        <v>23</v>
      </c>
      <c r="G42" s="79">
        <f>'NB ELECTEURS'!F34</f>
        <v>7</v>
      </c>
      <c r="H42" s="80">
        <f t="shared" si="0"/>
        <v>41779</v>
      </c>
      <c r="I42" s="36"/>
      <c r="J42" s="90">
        <f>'VOTES ANTICIPES'!AW34</f>
        <v>8703</v>
      </c>
      <c r="K42" s="71">
        <f t="shared" si="2"/>
        <v>0.20855499640546368</v>
      </c>
      <c r="L42" s="26"/>
      <c r="M42" s="57">
        <f>'NB POURC BVO'!D34</f>
        <v>2726</v>
      </c>
      <c r="N42" s="58">
        <f t="shared" si="3"/>
        <v>6.5248091146269657E-2</v>
      </c>
      <c r="O42" s="26"/>
      <c r="P42" s="66">
        <f t="shared" si="4"/>
        <v>0.27380308755173333</v>
      </c>
      <c r="Q42" s="26"/>
      <c r="R42" s="26"/>
      <c r="S42" s="55">
        <f>'NB POURC BVO'!F34</f>
        <v>9530</v>
      </c>
      <c r="T42" s="58">
        <f t="shared" si="5"/>
        <v>0.22810502884224132</v>
      </c>
      <c r="U42" s="26"/>
      <c r="V42" s="66">
        <f t="shared" si="6"/>
        <v>0.43666002524770497</v>
      </c>
      <c r="W42" s="26"/>
      <c r="X42" s="89">
        <f>'NB VOTE EXERCE TOTAL'!B34</f>
        <v>27177</v>
      </c>
      <c r="Y42" s="76">
        <f t="shared" ref="Y42:Y73" si="7">X42/H42</f>
        <v>0.65049426745494143</v>
      </c>
    </row>
    <row r="43" spans="1:25" ht="16.2" thickTop="1" thickBot="1" x14ac:dyDescent="0.3">
      <c r="A43" s="83" t="s">
        <v>44</v>
      </c>
      <c r="B43" s="35"/>
      <c r="C43" s="81">
        <f>'NB ELECTEURS'!C35</f>
        <v>37061</v>
      </c>
      <c r="D43" s="36"/>
      <c r="E43" s="78">
        <f>'NB ELECTEURS'!D35</f>
        <v>37082</v>
      </c>
      <c r="F43" s="79">
        <f>'NB ELECTEURS'!E35</f>
        <v>6</v>
      </c>
      <c r="G43" s="79">
        <f>'NB ELECTEURS'!F35</f>
        <v>20</v>
      </c>
      <c r="H43" s="80">
        <f t="shared" si="0"/>
        <v>37108</v>
      </c>
      <c r="I43" s="36"/>
      <c r="J43" s="90">
        <f>'VOTES ANTICIPES'!AW35</f>
        <v>6160</v>
      </c>
      <c r="K43" s="71">
        <f t="shared" si="2"/>
        <v>0.1662124605380319</v>
      </c>
      <c r="L43" s="26"/>
      <c r="M43" s="57">
        <f>'NB POURC BVO'!D35</f>
        <v>1190</v>
      </c>
      <c r="N43" s="58">
        <f t="shared" si="3"/>
        <v>3.2068556645467282E-2</v>
      </c>
      <c r="O43" s="26"/>
      <c r="P43" s="66">
        <f t="shared" si="4"/>
        <v>0.19828101718349919</v>
      </c>
      <c r="Q43" s="26"/>
      <c r="R43" s="26"/>
      <c r="S43" s="55">
        <f>'NB POURC BVO'!F35</f>
        <v>4877</v>
      </c>
      <c r="T43" s="58">
        <f t="shared" si="5"/>
        <v>0.13142718551255794</v>
      </c>
      <c r="U43" s="26"/>
      <c r="V43" s="66">
        <f t="shared" si="6"/>
        <v>0.29763964605058985</v>
      </c>
      <c r="W43" s="26"/>
      <c r="X43" s="89">
        <f>'NB VOTE EXERCE TOTAL'!B35</f>
        <v>19745</v>
      </c>
      <c r="Y43" s="76">
        <f t="shared" si="7"/>
        <v>0.53209550501239622</v>
      </c>
    </row>
    <row r="44" spans="1:25" ht="16.2" thickTop="1" thickBot="1" x14ac:dyDescent="0.3">
      <c r="A44" s="83" t="s">
        <v>45</v>
      </c>
      <c r="B44" s="35"/>
      <c r="C44" s="81">
        <f>'NB ELECTEURS'!C36</f>
        <v>55260</v>
      </c>
      <c r="D44" s="36"/>
      <c r="E44" s="78">
        <f>'NB ELECTEURS'!D36</f>
        <v>55433</v>
      </c>
      <c r="F44" s="79">
        <f>'NB ELECTEURS'!E36</f>
        <v>27</v>
      </c>
      <c r="G44" s="79">
        <f>'NB ELECTEURS'!F36</f>
        <v>8</v>
      </c>
      <c r="H44" s="80">
        <f t="shared" si="0"/>
        <v>55468</v>
      </c>
      <c r="I44" s="36"/>
      <c r="J44" s="90">
        <f>'VOTES ANTICIPES'!AW36</f>
        <v>11129</v>
      </c>
      <c r="K44" s="71">
        <f t="shared" si="2"/>
        <v>0.20139341295693086</v>
      </c>
      <c r="L44" s="26"/>
      <c r="M44" s="57">
        <f>'NB POURC BVO'!D36</f>
        <v>2633</v>
      </c>
      <c r="N44" s="58">
        <f t="shared" si="3"/>
        <v>4.7468810845893127E-2</v>
      </c>
      <c r="O44" s="26"/>
      <c r="P44" s="66">
        <f t="shared" si="4"/>
        <v>0.248862223802824</v>
      </c>
      <c r="Q44" s="26"/>
      <c r="R44" s="26"/>
      <c r="S44" s="55">
        <f>'NB POURC BVO'!F36</f>
        <v>9467</v>
      </c>
      <c r="T44" s="58">
        <f t="shared" si="5"/>
        <v>0.1706749837744285</v>
      </c>
      <c r="U44" s="26"/>
      <c r="V44" s="66">
        <f t="shared" si="6"/>
        <v>0.37206839673135939</v>
      </c>
      <c r="W44" s="26"/>
      <c r="X44" s="89">
        <f>'NB VOTE EXERCE TOTAL'!B36</f>
        <v>34697</v>
      </c>
      <c r="Y44" s="76">
        <f t="shared" si="7"/>
        <v>0.62553183817696689</v>
      </c>
    </row>
    <row r="45" spans="1:25" ht="16.2" thickTop="1" thickBot="1" x14ac:dyDescent="0.3">
      <c r="A45" s="83" t="s">
        <v>46</v>
      </c>
      <c r="B45" s="35"/>
      <c r="C45" s="81">
        <f>'NB ELECTEURS'!C37</f>
        <v>30158</v>
      </c>
      <c r="D45" s="36"/>
      <c r="E45" s="78">
        <f>'NB ELECTEURS'!D37</f>
        <v>30172</v>
      </c>
      <c r="F45" s="79">
        <f>'NB ELECTEURS'!E37</f>
        <v>4</v>
      </c>
      <c r="G45" s="79">
        <f>'NB ELECTEURS'!F37</f>
        <v>14</v>
      </c>
      <c r="H45" s="80">
        <f t="shared" si="0"/>
        <v>30190</v>
      </c>
      <c r="I45" s="36"/>
      <c r="J45" s="90">
        <f>'VOTES ANTICIPES'!AW37</f>
        <v>6542</v>
      </c>
      <c r="K45" s="71">
        <f t="shared" si="2"/>
        <v>0.21692419921745473</v>
      </c>
      <c r="L45" s="26"/>
      <c r="M45" s="57">
        <f>'NB POURC BVO'!D37</f>
        <v>1869</v>
      </c>
      <c r="N45" s="58">
        <f t="shared" si="3"/>
        <v>6.1907916528651873E-2</v>
      </c>
      <c r="O45" s="26"/>
      <c r="P45" s="66">
        <f t="shared" si="4"/>
        <v>0.27883211574610661</v>
      </c>
      <c r="Q45" s="26"/>
      <c r="R45" s="26"/>
      <c r="S45" s="55">
        <f>'NB POURC BVO'!F37</f>
        <v>5701</v>
      </c>
      <c r="T45" s="58">
        <f t="shared" si="5"/>
        <v>0.18883736336535276</v>
      </c>
      <c r="U45" s="26"/>
      <c r="V45" s="66">
        <f t="shared" si="6"/>
        <v>0.40576156258280749</v>
      </c>
      <c r="W45" s="26"/>
      <c r="X45" s="89">
        <f>'NB VOTE EXERCE TOTAL'!B37</f>
        <v>18404</v>
      </c>
      <c r="Y45" s="76">
        <f t="shared" si="7"/>
        <v>0.6096058297449487</v>
      </c>
    </row>
    <row r="46" spans="1:25" ht="16.2" thickTop="1" thickBot="1" x14ac:dyDescent="0.3">
      <c r="A46" s="83" t="s">
        <v>47</v>
      </c>
      <c r="B46" s="35"/>
      <c r="C46" s="81">
        <f>'NB ELECTEURS'!C38</f>
        <v>62593</v>
      </c>
      <c r="D46" s="36"/>
      <c r="E46" s="78">
        <f>'NB ELECTEURS'!D38</f>
        <v>62661</v>
      </c>
      <c r="F46" s="79">
        <f>'NB ELECTEURS'!E38</f>
        <v>53</v>
      </c>
      <c r="G46" s="79">
        <f>'NB ELECTEURS'!F38</f>
        <v>12</v>
      </c>
      <c r="H46" s="80">
        <f t="shared" si="0"/>
        <v>62726</v>
      </c>
      <c r="I46" s="36"/>
      <c r="J46" s="90">
        <f>'VOTES ANTICIPES'!AW38</f>
        <v>13201</v>
      </c>
      <c r="K46" s="71">
        <f t="shared" si="2"/>
        <v>0.21090217755979104</v>
      </c>
      <c r="L46" s="26"/>
      <c r="M46" s="57">
        <f>'NB POURC BVO'!D38</f>
        <v>3042</v>
      </c>
      <c r="N46" s="58">
        <f t="shared" si="3"/>
        <v>4.8496636163632305E-2</v>
      </c>
      <c r="O46" s="26"/>
      <c r="P46" s="66">
        <f t="shared" si="4"/>
        <v>0.25939881372342333</v>
      </c>
      <c r="Q46" s="26"/>
      <c r="R46" s="26"/>
      <c r="S46" s="55">
        <f>'NB POURC BVO'!F38</f>
        <v>12834</v>
      </c>
      <c r="T46" s="58">
        <f t="shared" si="5"/>
        <v>0.2046041513885789</v>
      </c>
      <c r="U46" s="26"/>
      <c r="V46" s="66">
        <f t="shared" si="6"/>
        <v>0.41550632894836992</v>
      </c>
      <c r="W46" s="26"/>
      <c r="X46" s="89">
        <f>'NB VOTE EXERCE TOTAL'!B38</f>
        <v>36874</v>
      </c>
      <c r="Y46" s="76">
        <f t="shared" si="7"/>
        <v>0.58785830437139308</v>
      </c>
    </row>
    <row r="47" spans="1:25" ht="16.2" thickTop="1" thickBot="1" x14ac:dyDescent="0.3">
      <c r="A47" s="83" t="s">
        <v>48</v>
      </c>
      <c r="B47" s="35"/>
      <c r="C47" s="81">
        <f>'NB ELECTEURS'!C39</f>
        <v>41945</v>
      </c>
      <c r="D47" s="36"/>
      <c r="E47" s="78">
        <f>'NB ELECTEURS'!D39</f>
        <v>42067</v>
      </c>
      <c r="F47" s="79">
        <f>'NB ELECTEURS'!E39</f>
        <v>85</v>
      </c>
      <c r="G47" s="79">
        <f>'NB ELECTEURS'!F39</f>
        <v>12</v>
      </c>
      <c r="H47" s="80">
        <f t="shared" si="0"/>
        <v>42164</v>
      </c>
      <c r="I47" s="36"/>
      <c r="J47" s="90">
        <f>'VOTES ANTICIPES'!AW39</f>
        <v>10880</v>
      </c>
      <c r="K47" s="71">
        <f t="shared" si="2"/>
        <v>0.25938729288353796</v>
      </c>
      <c r="L47" s="26"/>
      <c r="M47" s="57">
        <f>'NB POURC BVO'!D39</f>
        <v>2522</v>
      </c>
      <c r="N47" s="58">
        <f t="shared" si="3"/>
        <v>5.9814059387154922E-2</v>
      </c>
      <c r="O47" s="26"/>
      <c r="P47" s="66">
        <f t="shared" si="4"/>
        <v>0.31920135227069291</v>
      </c>
      <c r="Q47" s="26"/>
      <c r="R47" s="26"/>
      <c r="S47" s="55">
        <f>'NB POURC BVO'!F39</f>
        <v>9784</v>
      </c>
      <c r="T47" s="58">
        <f t="shared" si="5"/>
        <v>0.23204629541789204</v>
      </c>
      <c r="U47" s="26"/>
      <c r="V47" s="66">
        <f t="shared" si="6"/>
        <v>0.49143358830143002</v>
      </c>
      <c r="W47" s="26"/>
      <c r="X47" s="89">
        <f>'NB VOTE EXERCE TOTAL'!B39</f>
        <v>29334</v>
      </c>
      <c r="Y47" s="76">
        <f t="shared" si="7"/>
        <v>0.69571198178540938</v>
      </c>
    </row>
    <row r="48" spans="1:25" ht="16.2" thickTop="1" thickBot="1" x14ac:dyDescent="0.3">
      <c r="A48" s="83" t="s">
        <v>49</v>
      </c>
      <c r="B48" s="35"/>
      <c r="C48" s="81">
        <f>'NB ELECTEURS'!C40</f>
        <v>54821</v>
      </c>
      <c r="D48" s="36"/>
      <c r="E48" s="78">
        <f>'NB ELECTEURS'!D40</f>
        <v>54908</v>
      </c>
      <c r="F48" s="79">
        <f>'NB ELECTEURS'!E40</f>
        <v>11</v>
      </c>
      <c r="G48" s="79">
        <f>'NB ELECTEURS'!F40</f>
        <v>14</v>
      </c>
      <c r="H48" s="80">
        <f t="shared" si="0"/>
        <v>54933</v>
      </c>
      <c r="I48" s="36"/>
      <c r="J48" s="90">
        <f>'VOTES ANTICIPES'!AW40</f>
        <v>15570</v>
      </c>
      <c r="K48" s="71">
        <f t="shared" si="2"/>
        <v>0.28401524963061603</v>
      </c>
      <c r="L48" s="26"/>
      <c r="M48" s="57">
        <f>'NB POURC BVO'!D40</f>
        <v>3799</v>
      </c>
      <c r="N48" s="58">
        <f t="shared" si="3"/>
        <v>6.9156973039884953E-2</v>
      </c>
      <c r="O48" s="26"/>
      <c r="P48" s="66">
        <f t="shared" si="4"/>
        <v>0.35317222267050097</v>
      </c>
      <c r="Q48" s="26"/>
      <c r="R48" s="26"/>
      <c r="S48" s="55">
        <f>'NB POURC BVO'!F40</f>
        <v>10609</v>
      </c>
      <c r="T48" s="58">
        <f t="shared" si="5"/>
        <v>0.19312617188211093</v>
      </c>
      <c r="U48" s="26"/>
      <c r="V48" s="66">
        <f t="shared" si="6"/>
        <v>0.47714142151272698</v>
      </c>
      <c r="W48" s="26"/>
      <c r="X48" s="89">
        <f>'NB VOTE EXERCE TOTAL'!B40</f>
        <v>37429</v>
      </c>
      <c r="Y48" s="76">
        <f t="shared" si="7"/>
        <v>0.68135728978937982</v>
      </c>
    </row>
    <row r="49" spans="1:25" ht="16.2" thickTop="1" thickBot="1" x14ac:dyDescent="0.3">
      <c r="A49" s="83" t="s">
        <v>50</v>
      </c>
      <c r="B49" s="35"/>
      <c r="C49" s="81">
        <f>'NB ELECTEURS'!C41</f>
        <v>53747</v>
      </c>
      <c r="D49" s="36"/>
      <c r="E49" s="78">
        <f>'NB ELECTEURS'!D41</f>
        <v>53859</v>
      </c>
      <c r="F49" s="79">
        <f>'NB ELECTEURS'!E41</f>
        <v>37</v>
      </c>
      <c r="G49" s="79">
        <f>'NB ELECTEURS'!F41</f>
        <v>6</v>
      </c>
      <c r="H49" s="80">
        <f t="shared" si="0"/>
        <v>53902</v>
      </c>
      <c r="I49" s="36"/>
      <c r="J49" s="90">
        <f>'VOTES ANTICIPES'!AW41</f>
        <v>15007</v>
      </c>
      <c r="K49" s="71">
        <f t="shared" si="2"/>
        <v>0.27921558412562564</v>
      </c>
      <c r="L49" s="26"/>
      <c r="M49" s="57">
        <f>'NB POURC BVO'!D41</f>
        <v>2450</v>
      </c>
      <c r="N49" s="58">
        <f t="shared" si="3"/>
        <v>4.5452858892063373E-2</v>
      </c>
      <c r="O49" s="26"/>
      <c r="P49" s="66">
        <f t="shared" si="4"/>
        <v>0.32466844301768899</v>
      </c>
      <c r="Q49" s="26"/>
      <c r="R49" s="26"/>
      <c r="S49" s="55">
        <f>'NB POURC BVO'!F41</f>
        <v>10980</v>
      </c>
      <c r="T49" s="58">
        <f t="shared" si="5"/>
        <v>0.20370301658565546</v>
      </c>
      <c r="U49" s="26"/>
      <c r="V49" s="66">
        <f t="shared" si="6"/>
        <v>0.48291860071128112</v>
      </c>
      <c r="W49" s="26"/>
      <c r="X49" s="89">
        <f>'NB VOTE EXERCE TOTAL'!B41</f>
        <v>36929</v>
      </c>
      <c r="Y49" s="76">
        <f t="shared" si="7"/>
        <v>0.68511372490816669</v>
      </c>
    </row>
    <row r="50" spans="1:25" ht="16.2" thickTop="1" thickBot="1" x14ac:dyDescent="0.3">
      <c r="A50" s="83" t="s">
        <v>51</v>
      </c>
      <c r="B50" s="35"/>
      <c r="C50" s="81">
        <f>'NB ELECTEURS'!C42</f>
        <v>40464</v>
      </c>
      <c r="D50" s="36"/>
      <c r="E50" s="78">
        <f>'NB ELECTEURS'!D42</f>
        <v>40625</v>
      </c>
      <c r="F50" s="79">
        <f>'NB ELECTEURS'!E42</f>
        <v>55</v>
      </c>
      <c r="G50" s="79">
        <f>'NB ELECTEURS'!F42</f>
        <v>19</v>
      </c>
      <c r="H50" s="80">
        <f t="shared" si="0"/>
        <v>40699</v>
      </c>
      <c r="I50" s="36"/>
      <c r="J50" s="90">
        <f>'VOTES ANTICIPES'!AW42</f>
        <v>7424</v>
      </c>
      <c r="K50" s="71">
        <f t="shared" si="2"/>
        <v>0.18347172795571373</v>
      </c>
      <c r="L50" s="26"/>
      <c r="M50" s="57">
        <f>'NB POURC BVO'!D42</f>
        <v>2235</v>
      </c>
      <c r="N50" s="58">
        <f t="shared" si="3"/>
        <v>5.4915354185606523E-2</v>
      </c>
      <c r="O50" s="26"/>
      <c r="P50" s="66">
        <f t="shared" si="4"/>
        <v>0.23838708214132026</v>
      </c>
      <c r="Q50" s="26"/>
      <c r="R50" s="26"/>
      <c r="S50" s="55">
        <f>'NB POURC BVO'!F42</f>
        <v>8413</v>
      </c>
      <c r="T50" s="58">
        <f t="shared" si="5"/>
        <v>0.2067126956436276</v>
      </c>
      <c r="U50" s="26"/>
      <c r="V50" s="66">
        <f t="shared" si="6"/>
        <v>0.39018442359934136</v>
      </c>
      <c r="W50" s="26"/>
      <c r="X50" s="89">
        <f>'NB VOTE EXERCE TOTAL'!B42</f>
        <v>25463</v>
      </c>
      <c r="Y50" s="76">
        <f t="shared" si="7"/>
        <v>0.62564190766357897</v>
      </c>
    </row>
    <row r="51" spans="1:25" ht="16.2" thickTop="1" thickBot="1" x14ac:dyDescent="0.3">
      <c r="A51" s="83" t="s">
        <v>52</v>
      </c>
      <c r="B51" s="35"/>
      <c r="C51" s="81">
        <f>'NB ELECTEURS'!C43</f>
        <v>55471</v>
      </c>
      <c r="D51" s="36"/>
      <c r="E51" s="78">
        <f>'NB ELECTEURS'!D43</f>
        <v>55645</v>
      </c>
      <c r="F51" s="79">
        <f>'NB ELECTEURS'!E43</f>
        <v>76</v>
      </c>
      <c r="G51" s="79">
        <f>'NB ELECTEURS'!F43</f>
        <v>30</v>
      </c>
      <c r="H51" s="80">
        <f t="shared" si="0"/>
        <v>55751</v>
      </c>
      <c r="I51" s="36"/>
      <c r="J51" s="90">
        <f>'VOTES ANTICIPES'!AW43</f>
        <v>12351</v>
      </c>
      <c r="K51" s="71">
        <f t="shared" si="2"/>
        <v>0.22265688377710877</v>
      </c>
      <c r="L51" s="26"/>
      <c r="M51" s="57">
        <f>'NB POURC BVO'!D43</f>
        <v>2737</v>
      </c>
      <c r="N51" s="58">
        <f t="shared" si="3"/>
        <v>4.9093289806460869E-2</v>
      </c>
      <c r="O51" s="26"/>
      <c r="P51" s="66">
        <f t="shared" si="4"/>
        <v>0.27175017358356962</v>
      </c>
      <c r="Q51" s="26"/>
      <c r="R51" s="26"/>
      <c r="S51" s="55">
        <f>'NB POURC BVO'!F43</f>
        <v>9965</v>
      </c>
      <c r="T51" s="58">
        <f t="shared" si="5"/>
        <v>0.178741188498861</v>
      </c>
      <c r="U51" s="26"/>
      <c r="V51" s="66">
        <f t="shared" si="6"/>
        <v>0.4013980722759698</v>
      </c>
      <c r="W51" s="26"/>
      <c r="X51" s="89">
        <f>'NB VOTE EXERCE TOTAL'!B43</f>
        <v>32300</v>
      </c>
      <c r="Y51" s="76">
        <f t="shared" si="7"/>
        <v>0.57936180516941405</v>
      </c>
    </row>
    <row r="52" spans="1:25" ht="16.2" thickTop="1" thickBot="1" x14ac:dyDescent="0.3">
      <c r="A52" s="83" t="s">
        <v>53</v>
      </c>
      <c r="B52" s="35"/>
      <c r="C52" s="81">
        <f>'NB ELECTEURS'!C44</f>
        <v>46127</v>
      </c>
      <c r="D52" s="36"/>
      <c r="E52" s="78">
        <f>'NB ELECTEURS'!D44</f>
        <v>46156</v>
      </c>
      <c r="F52" s="79">
        <f>'NB ELECTEURS'!E44</f>
        <v>17</v>
      </c>
      <c r="G52" s="79">
        <f>'NB ELECTEURS'!F44</f>
        <v>5</v>
      </c>
      <c r="H52" s="80">
        <f t="shared" si="0"/>
        <v>46178</v>
      </c>
      <c r="I52" s="36"/>
      <c r="J52" s="90">
        <f>'VOTES ANTICIPES'!AW44</f>
        <v>9032</v>
      </c>
      <c r="K52" s="71">
        <f t="shared" si="2"/>
        <v>0.19580722787087823</v>
      </c>
      <c r="L52" s="26"/>
      <c r="M52" s="57">
        <f>'NB POURC BVO'!D44</f>
        <v>3062</v>
      </c>
      <c r="N52" s="58">
        <f t="shared" si="3"/>
        <v>6.6308631816016289E-2</v>
      </c>
      <c r="O52" s="26"/>
      <c r="P52" s="66">
        <f t="shared" si="4"/>
        <v>0.26211585968689455</v>
      </c>
      <c r="Q52" s="26"/>
      <c r="R52" s="26"/>
      <c r="S52" s="55">
        <f>'NB POURC BVO'!F44</f>
        <v>10579</v>
      </c>
      <c r="T52" s="58">
        <f t="shared" si="5"/>
        <v>0.22909177530425745</v>
      </c>
      <c r="U52" s="26"/>
      <c r="V52" s="66">
        <f t="shared" si="6"/>
        <v>0.42489900317513568</v>
      </c>
      <c r="W52" s="26"/>
      <c r="X52" s="89">
        <f>'NB VOTE EXERCE TOTAL'!B44</f>
        <v>29678</v>
      </c>
      <c r="Y52" s="76">
        <f t="shared" si="7"/>
        <v>0.64268699380657457</v>
      </c>
    </row>
    <row r="53" spans="1:25" ht="16.2" thickTop="1" thickBot="1" x14ac:dyDescent="0.3">
      <c r="A53" s="83" t="s">
        <v>54</v>
      </c>
      <c r="B53" s="35"/>
      <c r="C53" s="81">
        <f>'NB ELECTEURS'!C45</f>
        <v>49555</v>
      </c>
      <c r="D53" s="36"/>
      <c r="E53" s="78">
        <f>'NB ELECTEURS'!D45</f>
        <v>49618</v>
      </c>
      <c r="F53" s="79">
        <f>'NB ELECTEURS'!E45</f>
        <v>5</v>
      </c>
      <c r="G53" s="79">
        <f>'NB ELECTEURS'!F45</f>
        <v>6</v>
      </c>
      <c r="H53" s="80">
        <f t="shared" si="0"/>
        <v>49629</v>
      </c>
      <c r="I53" s="36"/>
      <c r="J53" s="90">
        <f>'VOTES ANTICIPES'!AW45</f>
        <v>11150</v>
      </c>
      <c r="K53" s="71">
        <f t="shared" si="2"/>
        <v>0.22500252244980326</v>
      </c>
      <c r="L53" s="26"/>
      <c r="M53" s="57">
        <f>'NB POURC BVO'!D45</f>
        <v>3536</v>
      </c>
      <c r="N53" s="58">
        <f t="shared" si="3"/>
        <v>7.1248665095004937E-2</v>
      </c>
      <c r="O53" s="26"/>
      <c r="P53" s="66">
        <f t="shared" si="4"/>
        <v>0.29625118754480817</v>
      </c>
      <c r="Q53" s="26"/>
      <c r="R53" s="26"/>
      <c r="S53" s="55">
        <f>'NB POURC BVO'!F45</f>
        <v>11794</v>
      </c>
      <c r="T53" s="58">
        <f t="shared" si="5"/>
        <v>0.23764331338531908</v>
      </c>
      <c r="U53" s="26"/>
      <c r="V53" s="66">
        <f t="shared" si="6"/>
        <v>0.46264583583512231</v>
      </c>
      <c r="W53" s="26"/>
      <c r="X53" s="89">
        <f>'NB VOTE EXERCE TOTAL'!B45</f>
        <v>34852</v>
      </c>
      <c r="Y53" s="76">
        <f t="shared" si="7"/>
        <v>0.70225070019545022</v>
      </c>
    </row>
    <row r="54" spans="1:25" ht="16.2" thickTop="1" thickBot="1" x14ac:dyDescent="0.3">
      <c r="A54" s="83" t="s">
        <v>55</v>
      </c>
      <c r="B54" s="35"/>
      <c r="C54" s="81">
        <f>'NB ELECTEURS'!C46</f>
        <v>11139</v>
      </c>
      <c r="D54" s="36"/>
      <c r="E54" s="78">
        <f>'NB ELECTEURS'!D46</f>
        <v>11151</v>
      </c>
      <c r="F54" s="79">
        <f>'NB ELECTEURS'!E46</f>
        <v>7</v>
      </c>
      <c r="G54" s="79">
        <f>'NB ELECTEURS'!F46</f>
        <v>1</v>
      </c>
      <c r="H54" s="80">
        <f t="shared" si="0"/>
        <v>11159</v>
      </c>
      <c r="I54" s="36"/>
      <c r="J54" s="90">
        <f>'VOTES ANTICIPES'!AW46</f>
        <v>2357</v>
      </c>
      <c r="K54" s="71">
        <f t="shared" si="2"/>
        <v>0.21159888679414668</v>
      </c>
      <c r="L54" s="26"/>
      <c r="M54" s="57">
        <f>'NB POURC BVO'!D46</f>
        <v>843</v>
      </c>
      <c r="N54" s="58">
        <f t="shared" si="3"/>
        <v>7.5544403620396092E-2</v>
      </c>
      <c r="O54" s="26"/>
      <c r="P54" s="66">
        <f t="shared" si="4"/>
        <v>0.28714329041454278</v>
      </c>
      <c r="Q54" s="26"/>
      <c r="R54" s="26"/>
      <c r="S54" s="55">
        <f>'NB POURC BVO'!F46</f>
        <v>3204</v>
      </c>
      <c r="T54" s="58">
        <f t="shared" si="5"/>
        <v>0.28712250201630968</v>
      </c>
      <c r="U54" s="26"/>
      <c r="V54" s="66">
        <f t="shared" si="6"/>
        <v>0.49872138881045636</v>
      </c>
      <c r="W54" s="26"/>
      <c r="X54" s="89">
        <f>'NB VOTE EXERCE TOTAL'!B46</f>
        <v>8452</v>
      </c>
      <c r="Y54" s="76">
        <f t="shared" si="7"/>
        <v>0.75741553902679448</v>
      </c>
    </row>
    <row r="55" spans="1:25" ht="16.2" thickTop="1" thickBot="1" x14ac:dyDescent="0.3">
      <c r="A55" s="83" t="s">
        <v>56</v>
      </c>
      <c r="B55" s="35"/>
      <c r="C55" s="81">
        <f>'NB ELECTEURS'!C47</f>
        <v>46128</v>
      </c>
      <c r="D55" s="36"/>
      <c r="E55" s="78">
        <f>'NB ELECTEURS'!D47</f>
        <v>46203</v>
      </c>
      <c r="F55" s="79">
        <f>'NB ELECTEURS'!E47</f>
        <v>40</v>
      </c>
      <c r="G55" s="79">
        <f>'NB ELECTEURS'!F47</f>
        <v>2</v>
      </c>
      <c r="H55" s="80">
        <f t="shared" si="0"/>
        <v>46245</v>
      </c>
      <c r="I55" s="36"/>
      <c r="J55" s="90">
        <f>'VOTES ANTICIPES'!AW47</f>
        <v>10661</v>
      </c>
      <c r="K55" s="71">
        <f t="shared" si="2"/>
        <v>0.23111775927852932</v>
      </c>
      <c r="L55" s="26"/>
      <c r="M55" s="57">
        <f>'NB POURC BVO'!D47</f>
        <v>2073</v>
      </c>
      <c r="N55" s="58">
        <f t="shared" si="3"/>
        <v>4.4826467726240674E-2</v>
      </c>
      <c r="O55" s="26"/>
      <c r="P55" s="66">
        <f t="shared" si="4"/>
        <v>0.27594422700477</v>
      </c>
      <c r="Q55" s="26"/>
      <c r="R55" s="26"/>
      <c r="S55" s="55">
        <f>'NB POURC BVO'!F47</f>
        <v>9404</v>
      </c>
      <c r="T55" s="58">
        <f t="shared" si="5"/>
        <v>0.20335171369877825</v>
      </c>
      <c r="U55" s="26"/>
      <c r="V55" s="66">
        <f t="shared" si="6"/>
        <v>0.43446947297730754</v>
      </c>
      <c r="W55" s="26"/>
      <c r="X55" s="89">
        <f>'NB VOTE EXERCE TOTAL'!B47</f>
        <v>29212</v>
      </c>
      <c r="Y55" s="76">
        <f t="shared" si="7"/>
        <v>0.63167910044329112</v>
      </c>
    </row>
    <row r="56" spans="1:25" s="37" customFormat="1" ht="16.2" thickTop="1" thickBot="1" x14ac:dyDescent="0.3">
      <c r="A56" s="83" t="s">
        <v>57</v>
      </c>
      <c r="B56" s="35"/>
      <c r="C56" s="81">
        <f>'NB ELECTEURS'!C48</f>
        <v>45287</v>
      </c>
      <c r="D56" s="36"/>
      <c r="E56" s="78">
        <f>'NB ELECTEURS'!D48</f>
        <v>45328</v>
      </c>
      <c r="F56" s="79">
        <f>'NB ELECTEURS'!E48</f>
        <v>52</v>
      </c>
      <c r="G56" s="79">
        <f>'NB ELECTEURS'!F48</f>
        <v>19</v>
      </c>
      <c r="H56" s="80">
        <f t="shared" si="0"/>
        <v>45399</v>
      </c>
      <c r="I56" s="36"/>
      <c r="J56" s="90">
        <f>'VOTES ANTICIPES'!AW48</f>
        <v>13477</v>
      </c>
      <c r="K56" s="71">
        <f t="shared" si="2"/>
        <v>0.2975909201316051</v>
      </c>
      <c r="L56" s="26"/>
      <c r="M56" s="57">
        <f>'NB POURC BVO'!D48</f>
        <v>2439</v>
      </c>
      <c r="N56" s="58">
        <f t="shared" si="3"/>
        <v>5.3723650300667412E-2</v>
      </c>
      <c r="O56" s="26"/>
      <c r="P56" s="66">
        <f t="shared" si="4"/>
        <v>0.35131457043227249</v>
      </c>
      <c r="Q56" s="26"/>
      <c r="R56" s="26"/>
      <c r="S56" s="55">
        <f>'NB POURC BVO'!F48</f>
        <v>9068</v>
      </c>
      <c r="T56" s="58">
        <f t="shared" si="5"/>
        <v>0.19974008238066918</v>
      </c>
      <c r="U56" s="26"/>
      <c r="V56" s="66">
        <f t="shared" si="6"/>
        <v>0.49733100251227425</v>
      </c>
      <c r="W56" s="26"/>
      <c r="X56" s="89">
        <f>'NB VOTE EXERCE TOTAL'!B48</f>
        <v>30573</v>
      </c>
      <c r="Y56" s="76">
        <f t="shared" si="7"/>
        <v>0.67342893015264649</v>
      </c>
    </row>
    <row r="57" spans="1:25" ht="16.2" thickTop="1" thickBot="1" x14ac:dyDescent="0.3">
      <c r="A57" s="83" t="s">
        <v>58</v>
      </c>
      <c r="B57" s="35"/>
      <c r="C57" s="81">
        <f>'NB ELECTEURS'!C49</f>
        <v>49544</v>
      </c>
      <c r="D57" s="36"/>
      <c r="E57" s="78">
        <f>'NB ELECTEURS'!D49</f>
        <v>49664</v>
      </c>
      <c r="F57" s="79">
        <f>'NB ELECTEURS'!E49</f>
        <v>10</v>
      </c>
      <c r="G57" s="79">
        <f>'NB ELECTEURS'!F49</f>
        <v>9</v>
      </c>
      <c r="H57" s="80">
        <f t="shared" si="0"/>
        <v>49683</v>
      </c>
      <c r="I57" s="36"/>
      <c r="J57" s="90">
        <f>'VOTES ANTICIPES'!AW49</f>
        <v>6617</v>
      </c>
      <c r="K57" s="71">
        <f t="shared" si="2"/>
        <v>0.13355804941062491</v>
      </c>
      <c r="L57" s="26"/>
      <c r="M57" s="57">
        <f>'NB POURC BVO'!D49</f>
        <v>3152</v>
      </c>
      <c r="N57" s="58">
        <f t="shared" si="3"/>
        <v>6.3442223698246883E-2</v>
      </c>
      <c r="O57" s="26"/>
      <c r="P57" s="66">
        <f t="shared" si="4"/>
        <v>0.1970002731088718</v>
      </c>
      <c r="Q57" s="26"/>
      <c r="R57" s="26"/>
      <c r="S57" s="55">
        <f>'NB POURC BVO'!F49</f>
        <v>9178</v>
      </c>
      <c r="T57" s="58">
        <f t="shared" si="5"/>
        <v>0.18473119578125313</v>
      </c>
      <c r="U57" s="26"/>
      <c r="V57" s="66">
        <f t="shared" si="6"/>
        <v>0.31828924519187807</v>
      </c>
      <c r="W57" s="26"/>
      <c r="X57" s="89">
        <f>'NB VOTE EXERCE TOTAL'!B49</f>
        <v>27329</v>
      </c>
      <c r="Y57" s="76">
        <f t="shared" si="7"/>
        <v>0.55006742749028847</v>
      </c>
    </row>
    <row r="58" spans="1:25" s="37" customFormat="1" ht="16.2" thickTop="1" thickBot="1" x14ac:dyDescent="0.3">
      <c r="A58" s="83" t="s">
        <v>59</v>
      </c>
      <c r="B58" s="35"/>
      <c r="C58" s="81">
        <f>'NB ELECTEURS'!C50</f>
        <v>46445</v>
      </c>
      <c r="D58" s="36"/>
      <c r="E58" s="78">
        <f>'NB ELECTEURS'!D50</f>
        <v>46634</v>
      </c>
      <c r="F58" s="79">
        <f>'NB ELECTEURS'!E50</f>
        <v>74</v>
      </c>
      <c r="G58" s="79">
        <f>'NB ELECTEURS'!F50</f>
        <v>6</v>
      </c>
      <c r="H58" s="80">
        <f t="shared" si="0"/>
        <v>46714</v>
      </c>
      <c r="I58" s="36"/>
      <c r="J58" s="90">
        <f>'VOTES ANTICIPES'!AW50</f>
        <v>14527</v>
      </c>
      <c r="K58" s="71">
        <f t="shared" si="2"/>
        <v>0.31277855528043924</v>
      </c>
      <c r="L58" s="26"/>
      <c r="M58" s="57">
        <f>'NB POURC BVO'!D50</f>
        <v>2497</v>
      </c>
      <c r="N58" s="58">
        <f t="shared" si="3"/>
        <v>5.3452926317592159E-2</v>
      </c>
      <c r="O58" s="26"/>
      <c r="P58" s="66">
        <f t="shared" si="4"/>
        <v>0.36623148159803143</v>
      </c>
      <c r="Q58" s="26"/>
      <c r="R58" s="26"/>
      <c r="S58" s="55">
        <f>'NB POURC BVO'!F50</f>
        <v>10725</v>
      </c>
      <c r="T58" s="58">
        <f t="shared" si="5"/>
        <v>0.22958856017467996</v>
      </c>
      <c r="U58" s="26"/>
      <c r="V58" s="66">
        <f t="shared" si="6"/>
        <v>0.54236711545511918</v>
      </c>
      <c r="W58" s="26"/>
      <c r="X58" s="89">
        <f>'NB VOTE EXERCE TOTAL'!B50</f>
        <v>34501</v>
      </c>
      <c r="Y58" s="76">
        <f t="shared" si="7"/>
        <v>0.7385580339940917</v>
      </c>
    </row>
    <row r="59" spans="1:25" ht="16.2" thickTop="1" thickBot="1" x14ac:dyDescent="0.3">
      <c r="A59" s="83" t="s">
        <v>60</v>
      </c>
      <c r="B59" s="35"/>
      <c r="C59" s="81">
        <f>'NB ELECTEURS'!C51</f>
        <v>62853</v>
      </c>
      <c r="D59" s="36"/>
      <c r="E59" s="78">
        <f>'NB ELECTEURS'!D51</f>
        <v>62890</v>
      </c>
      <c r="F59" s="79">
        <f>'NB ELECTEURS'!E51</f>
        <v>10</v>
      </c>
      <c r="G59" s="79">
        <f>'NB ELECTEURS'!F51</f>
        <v>28</v>
      </c>
      <c r="H59" s="80">
        <f t="shared" si="0"/>
        <v>62928</v>
      </c>
      <c r="I59" s="36"/>
      <c r="J59" s="90">
        <f>'VOTES ANTICIPES'!AW51</f>
        <v>12308</v>
      </c>
      <c r="K59" s="71">
        <f t="shared" si="2"/>
        <v>0.19582199735891684</v>
      </c>
      <c r="L59" s="26"/>
      <c r="M59" s="57">
        <f>'NB POURC BVO'!D51</f>
        <v>4640</v>
      </c>
      <c r="N59" s="58">
        <f t="shared" si="3"/>
        <v>7.3735062293414699E-2</v>
      </c>
      <c r="O59" s="26"/>
      <c r="P59" s="66">
        <f t="shared" si="4"/>
        <v>0.26955705965233157</v>
      </c>
      <c r="Q59" s="26"/>
      <c r="R59" s="26"/>
      <c r="S59" s="55">
        <f>'NB POURC BVO'!F51</f>
        <v>16559</v>
      </c>
      <c r="T59" s="58">
        <f t="shared" si="5"/>
        <v>0.26314200355962369</v>
      </c>
      <c r="U59" s="26"/>
      <c r="V59" s="66">
        <f t="shared" si="6"/>
        <v>0.4589640009185405</v>
      </c>
      <c r="W59" s="26"/>
      <c r="X59" s="89">
        <f>'NB VOTE EXERCE TOTAL'!B51</f>
        <v>42563</v>
      </c>
      <c r="Y59" s="76">
        <f t="shared" si="7"/>
        <v>0.67637617594711419</v>
      </c>
    </row>
    <row r="60" spans="1:25" ht="16.2" thickTop="1" thickBot="1" x14ac:dyDescent="0.3">
      <c r="A60" s="83" t="s">
        <v>61</v>
      </c>
      <c r="B60" s="35"/>
      <c r="C60" s="81">
        <f>'NB ELECTEURS'!C52</f>
        <v>57274</v>
      </c>
      <c r="D60" s="36"/>
      <c r="E60" s="78">
        <f>'NB ELECTEURS'!D52</f>
        <v>57290</v>
      </c>
      <c r="F60" s="79">
        <f>'NB ELECTEURS'!E52</f>
        <v>12</v>
      </c>
      <c r="G60" s="79">
        <f>'NB ELECTEURS'!F52</f>
        <v>50</v>
      </c>
      <c r="H60" s="80">
        <f t="shared" si="0"/>
        <v>57352</v>
      </c>
      <c r="I60" s="36"/>
      <c r="J60" s="90">
        <f>'VOTES ANTICIPES'!AW52</f>
        <v>18337</v>
      </c>
      <c r="K60" s="71">
        <f t="shared" si="2"/>
        <v>0.32016272654258476</v>
      </c>
      <c r="L60" s="26"/>
      <c r="M60" s="57">
        <f>'NB POURC BVO'!D52</f>
        <v>3379</v>
      </c>
      <c r="N60" s="58">
        <f t="shared" si="3"/>
        <v>5.8916864276747104E-2</v>
      </c>
      <c r="O60" s="26"/>
      <c r="P60" s="66">
        <f t="shared" si="4"/>
        <v>0.37907959081933185</v>
      </c>
      <c r="Q60" s="26"/>
      <c r="R60" s="26"/>
      <c r="S60" s="55">
        <f>'NB POURC BVO'!F52</f>
        <v>9148</v>
      </c>
      <c r="T60" s="58">
        <f t="shared" si="5"/>
        <v>0.15950620728135026</v>
      </c>
      <c r="U60" s="26"/>
      <c r="V60" s="66">
        <f t="shared" si="6"/>
        <v>0.47966893382393505</v>
      </c>
      <c r="W60" s="26"/>
      <c r="X60" s="89">
        <f>'NB VOTE EXERCE TOTAL'!B52</f>
        <v>40010</v>
      </c>
      <c r="Y60" s="76">
        <f t="shared" si="7"/>
        <v>0.69762170456130557</v>
      </c>
    </row>
    <row r="61" spans="1:25" ht="16.2" thickTop="1" thickBot="1" x14ac:dyDescent="0.3">
      <c r="A61" s="83" t="s">
        <v>62</v>
      </c>
      <c r="B61" s="35"/>
      <c r="C61" s="81">
        <f>'NB ELECTEURS'!C53</f>
        <v>45277</v>
      </c>
      <c r="D61" s="36"/>
      <c r="E61" s="78">
        <f>'NB ELECTEURS'!D53</f>
        <v>45290</v>
      </c>
      <c r="F61" s="79">
        <f>'NB ELECTEURS'!E53</f>
        <v>12</v>
      </c>
      <c r="G61" s="79">
        <f>'NB ELECTEURS'!F53</f>
        <v>18</v>
      </c>
      <c r="H61" s="80">
        <f t="shared" si="0"/>
        <v>45320</v>
      </c>
      <c r="I61" s="36"/>
      <c r="J61" s="90">
        <f>'VOTES ANTICIPES'!AW53</f>
        <v>10125</v>
      </c>
      <c r="K61" s="71">
        <f t="shared" si="2"/>
        <v>0.22362347328665769</v>
      </c>
      <c r="L61" s="26"/>
      <c r="M61" s="57">
        <f>'NB POURC BVO'!D53</f>
        <v>2842</v>
      </c>
      <c r="N61" s="58">
        <f t="shared" si="3"/>
        <v>6.2709620476610772E-2</v>
      </c>
      <c r="O61" s="26"/>
      <c r="P61" s="66">
        <f t="shared" si="4"/>
        <v>0.28633309376326843</v>
      </c>
      <c r="Q61" s="26"/>
      <c r="R61" s="26"/>
      <c r="S61" s="55">
        <f>'NB POURC BVO'!F53</f>
        <v>10688</v>
      </c>
      <c r="T61" s="58">
        <f t="shared" si="5"/>
        <v>0.23583406884377758</v>
      </c>
      <c r="U61" s="26"/>
      <c r="V61" s="66">
        <f t="shared" si="6"/>
        <v>0.45945754213043527</v>
      </c>
      <c r="W61" s="26"/>
      <c r="X61" s="89">
        <f>'NB VOTE EXERCE TOTAL'!B53</f>
        <v>31024</v>
      </c>
      <c r="Y61" s="76">
        <f t="shared" si="7"/>
        <v>0.6845542806707855</v>
      </c>
    </row>
    <row r="62" spans="1:25" ht="16.2" thickTop="1" thickBot="1" x14ac:dyDescent="0.3">
      <c r="A62" s="83" t="s">
        <v>63</v>
      </c>
      <c r="B62" s="35"/>
      <c r="C62" s="81">
        <f>'NB ELECTEURS'!C54</f>
        <v>60938</v>
      </c>
      <c r="D62" s="36"/>
      <c r="E62" s="78">
        <f>'NB ELECTEURS'!D54</f>
        <v>61038</v>
      </c>
      <c r="F62" s="79">
        <f>'NB ELECTEURS'!E54</f>
        <v>46</v>
      </c>
      <c r="G62" s="79">
        <f>'NB ELECTEURS'!F54</f>
        <v>8</v>
      </c>
      <c r="H62" s="80">
        <f t="shared" si="0"/>
        <v>61092</v>
      </c>
      <c r="I62" s="36"/>
      <c r="J62" s="90">
        <f>'VOTES ANTICIPES'!AW54</f>
        <v>18645</v>
      </c>
      <c r="K62" s="71">
        <f t="shared" si="2"/>
        <v>0.30596672027306443</v>
      </c>
      <c r="L62" s="26"/>
      <c r="M62" s="57">
        <f>'NB POURC BVO'!D54</f>
        <v>3173</v>
      </c>
      <c r="N62" s="58">
        <f t="shared" si="3"/>
        <v>5.1938060629869706E-2</v>
      </c>
      <c r="O62" s="26"/>
      <c r="P62" s="66">
        <f t="shared" si="4"/>
        <v>0.35790478090293415</v>
      </c>
      <c r="Q62" s="26"/>
      <c r="R62" s="26"/>
      <c r="S62" s="55">
        <f>'NB POURC BVO'!F54</f>
        <v>10893</v>
      </c>
      <c r="T62" s="58">
        <f t="shared" si="5"/>
        <v>0.17830485169907681</v>
      </c>
      <c r="U62" s="26"/>
      <c r="V62" s="66">
        <f t="shared" si="6"/>
        <v>0.48427157197214121</v>
      </c>
      <c r="W62" s="26"/>
      <c r="X62" s="89">
        <f>'NB VOTE EXERCE TOTAL'!B54</f>
        <v>45027</v>
      </c>
      <c r="Y62" s="76">
        <f t="shared" si="7"/>
        <v>0.73703594578668241</v>
      </c>
    </row>
    <row r="63" spans="1:25" ht="16.2" thickTop="1" thickBot="1" x14ac:dyDescent="0.3">
      <c r="A63" s="83" t="s">
        <v>64</v>
      </c>
      <c r="B63" s="35"/>
      <c r="C63" s="81">
        <f>'NB ELECTEURS'!C55</f>
        <v>55315</v>
      </c>
      <c r="D63" s="36"/>
      <c r="E63" s="78">
        <f>'NB ELECTEURS'!D55</f>
        <v>55453</v>
      </c>
      <c r="F63" s="79">
        <f>'NB ELECTEURS'!E55</f>
        <v>50</v>
      </c>
      <c r="G63" s="79">
        <f>'NB ELECTEURS'!F55</f>
        <v>6</v>
      </c>
      <c r="H63" s="80">
        <f t="shared" si="0"/>
        <v>55509</v>
      </c>
      <c r="I63" s="36"/>
      <c r="J63" s="90">
        <f>'VOTES ANTICIPES'!AW55</f>
        <v>13041</v>
      </c>
      <c r="K63" s="71">
        <f t="shared" si="2"/>
        <v>0.23575883575883577</v>
      </c>
      <c r="L63" s="26"/>
      <c r="M63" s="57">
        <f>'NB POURC BVO'!D55</f>
        <v>2334</v>
      </c>
      <c r="N63" s="58">
        <f t="shared" si="3"/>
        <v>4.2047235583418906E-2</v>
      </c>
      <c r="O63" s="26"/>
      <c r="P63" s="66">
        <f t="shared" si="4"/>
        <v>0.27780607134225466</v>
      </c>
      <c r="Q63" s="26"/>
      <c r="R63" s="26"/>
      <c r="S63" s="55">
        <f>'NB POURC BVO'!F55</f>
        <v>8676</v>
      </c>
      <c r="T63" s="58">
        <f t="shared" si="5"/>
        <v>0.15629897854401989</v>
      </c>
      <c r="U63" s="26"/>
      <c r="V63" s="66">
        <f t="shared" si="6"/>
        <v>0.39205781430285569</v>
      </c>
      <c r="W63" s="26"/>
      <c r="X63" s="89">
        <f>'NB VOTE EXERCE TOTAL'!B55</f>
        <v>33251</v>
      </c>
      <c r="Y63" s="76">
        <f t="shared" si="7"/>
        <v>0.59901997874218593</v>
      </c>
    </row>
    <row r="64" spans="1:25" ht="16.2" thickTop="1" thickBot="1" x14ac:dyDescent="0.3">
      <c r="A64" s="83" t="s">
        <v>65</v>
      </c>
      <c r="B64" s="35"/>
      <c r="C64" s="81">
        <f>'NB ELECTEURS'!C56</f>
        <v>48060</v>
      </c>
      <c r="D64" s="36"/>
      <c r="E64" s="78">
        <f>'NB ELECTEURS'!D56</f>
        <v>48123</v>
      </c>
      <c r="F64" s="79">
        <f>'NB ELECTEURS'!E56</f>
        <v>28</v>
      </c>
      <c r="G64" s="79">
        <f>'NB ELECTEURS'!F56</f>
        <v>7</v>
      </c>
      <c r="H64" s="80">
        <f t="shared" si="0"/>
        <v>48158</v>
      </c>
      <c r="I64" s="36"/>
      <c r="J64" s="90">
        <f>'VOTES ANTICIPES'!AW56</f>
        <v>14940</v>
      </c>
      <c r="K64" s="71">
        <f t="shared" si="2"/>
        <v>0.31086142322097376</v>
      </c>
      <c r="L64" s="26"/>
      <c r="M64" s="57">
        <f>'NB POURC BVO'!D56</f>
        <v>2630</v>
      </c>
      <c r="N64" s="58">
        <f t="shared" si="3"/>
        <v>5.4611902487644838E-2</v>
      </c>
      <c r="O64" s="26"/>
      <c r="P64" s="66">
        <f t="shared" si="4"/>
        <v>0.36547332570861862</v>
      </c>
      <c r="Q64" s="26"/>
      <c r="R64" s="26"/>
      <c r="S64" s="55">
        <f>'NB POURC BVO'!F56</f>
        <v>10553</v>
      </c>
      <c r="T64" s="58">
        <f t="shared" si="5"/>
        <v>0.21913285435441671</v>
      </c>
      <c r="U64" s="26"/>
      <c r="V64" s="66">
        <f t="shared" si="6"/>
        <v>0.52999427757539053</v>
      </c>
      <c r="W64" s="26"/>
      <c r="X64" s="89">
        <f>'NB VOTE EXERCE TOTAL'!B56</f>
        <v>34913</v>
      </c>
      <c r="Y64" s="76">
        <f t="shared" si="7"/>
        <v>0.72496781427800161</v>
      </c>
    </row>
    <row r="65" spans="1:25" ht="16.2" thickTop="1" thickBot="1" x14ac:dyDescent="0.3">
      <c r="A65" s="83" t="s">
        <v>66</v>
      </c>
      <c r="B65" s="35"/>
      <c r="C65" s="81">
        <f>'NB ELECTEURS'!C57</f>
        <v>51859</v>
      </c>
      <c r="D65" s="36"/>
      <c r="E65" s="78">
        <f>'NB ELECTEURS'!D57</f>
        <v>51965</v>
      </c>
      <c r="F65" s="79">
        <f>'NB ELECTEURS'!E57</f>
        <v>16</v>
      </c>
      <c r="G65" s="79">
        <f>'NB ELECTEURS'!F57</f>
        <v>47</v>
      </c>
      <c r="H65" s="80">
        <f t="shared" si="0"/>
        <v>52028</v>
      </c>
      <c r="I65" s="36"/>
      <c r="J65" s="90">
        <f>'VOTES ANTICIPES'!AW57</f>
        <v>12948</v>
      </c>
      <c r="K65" s="71">
        <f t="shared" si="2"/>
        <v>0.24967700881235658</v>
      </c>
      <c r="L65" s="26"/>
      <c r="M65" s="57">
        <f>'NB POURC BVO'!D57</f>
        <v>3760</v>
      </c>
      <c r="N65" s="58">
        <f t="shared" si="3"/>
        <v>7.2268778350119162E-2</v>
      </c>
      <c r="O65" s="26"/>
      <c r="P65" s="66">
        <f t="shared" si="4"/>
        <v>0.32194578716247574</v>
      </c>
      <c r="Q65" s="26"/>
      <c r="R65" s="26"/>
      <c r="S65" s="55">
        <f>'NB POURC BVO'!F57</f>
        <v>11546</v>
      </c>
      <c r="T65" s="58">
        <f t="shared" si="5"/>
        <v>0.22191896671023295</v>
      </c>
      <c r="U65" s="26"/>
      <c r="V65" s="66">
        <f t="shared" si="6"/>
        <v>0.47159597552258953</v>
      </c>
      <c r="W65" s="26"/>
      <c r="X65" s="89">
        <f>'NB VOTE EXERCE TOTAL'!B57</f>
        <v>33894</v>
      </c>
      <c r="Y65" s="76">
        <f t="shared" si="7"/>
        <v>0.65145690781886678</v>
      </c>
    </row>
    <row r="66" spans="1:25" ht="16.2" thickTop="1" thickBot="1" x14ac:dyDescent="0.3">
      <c r="A66" s="83" t="s">
        <v>67</v>
      </c>
      <c r="B66" s="35"/>
      <c r="C66" s="81">
        <f>'NB ELECTEURS'!C58</f>
        <v>43645</v>
      </c>
      <c r="D66" s="36"/>
      <c r="E66" s="78">
        <f>'NB ELECTEURS'!D58</f>
        <v>43675</v>
      </c>
      <c r="F66" s="79">
        <f>'NB ELECTEURS'!E58</f>
        <v>5</v>
      </c>
      <c r="G66" s="79">
        <f>'NB ELECTEURS'!F58</f>
        <v>11</v>
      </c>
      <c r="H66" s="80">
        <f t="shared" si="0"/>
        <v>43691</v>
      </c>
      <c r="I66" s="36"/>
      <c r="J66" s="90">
        <f>'VOTES ANTICIPES'!AW58</f>
        <v>8268</v>
      </c>
      <c r="K66" s="71">
        <f t="shared" si="2"/>
        <v>0.18943750716004124</v>
      </c>
      <c r="L66" s="26"/>
      <c r="M66" s="57">
        <f>'NB POURC BVO'!D58</f>
        <v>3303</v>
      </c>
      <c r="N66" s="58">
        <f t="shared" si="3"/>
        <v>7.5599093634844711E-2</v>
      </c>
      <c r="O66" s="26"/>
      <c r="P66" s="66">
        <f t="shared" si="4"/>
        <v>0.26503660079488595</v>
      </c>
      <c r="Q66" s="26"/>
      <c r="R66" s="26"/>
      <c r="S66" s="55">
        <f>'NB POURC BVO'!F58</f>
        <v>11152</v>
      </c>
      <c r="T66" s="58">
        <f t="shared" si="5"/>
        <v>0.25524707605685382</v>
      </c>
      <c r="U66" s="26"/>
      <c r="V66" s="66">
        <f t="shared" si="6"/>
        <v>0.44468458321689508</v>
      </c>
      <c r="W66" s="26"/>
      <c r="X66" s="89">
        <f>'NB VOTE EXERCE TOTAL'!B58</f>
        <v>29353</v>
      </c>
      <c r="Y66" s="76">
        <f t="shared" si="7"/>
        <v>0.67183172735803709</v>
      </c>
    </row>
    <row r="67" spans="1:25" ht="16.2" thickTop="1" thickBot="1" x14ac:dyDescent="0.3">
      <c r="A67" s="83" t="s">
        <v>68</v>
      </c>
      <c r="B67" s="35"/>
      <c r="C67" s="81">
        <f>'NB ELECTEURS'!C59</f>
        <v>42036</v>
      </c>
      <c r="D67" s="36"/>
      <c r="E67" s="78">
        <f>'NB ELECTEURS'!D59</f>
        <v>42184</v>
      </c>
      <c r="F67" s="79">
        <f>'NB ELECTEURS'!E59</f>
        <v>2</v>
      </c>
      <c r="G67" s="79">
        <f>'NB ELECTEURS'!F59</f>
        <v>13</v>
      </c>
      <c r="H67" s="80">
        <f t="shared" si="0"/>
        <v>42199</v>
      </c>
      <c r="I67" s="36"/>
      <c r="J67" s="90">
        <f>'VOTES ANTICIPES'!AW59</f>
        <v>9092</v>
      </c>
      <c r="K67" s="71">
        <f t="shared" si="2"/>
        <v>0.21629079836330764</v>
      </c>
      <c r="L67" s="26"/>
      <c r="M67" s="57">
        <f>'NB POURC BVO'!D59</f>
        <v>2030</v>
      </c>
      <c r="N67" s="58">
        <f t="shared" si="3"/>
        <v>4.8105405341358799E-2</v>
      </c>
      <c r="O67" s="26"/>
      <c r="P67" s="66">
        <f t="shared" si="4"/>
        <v>0.26439620370466643</v>
      </c>
      <c r="Q67" s="26"/>
      <c r="R67" s="26"/>
      <c r="S67" s="55">
        <f>'NB POURC BVO'!F59</f>
        <v>8661</v>
      </c>
      <c r="T67" s="58">
        <f t="shared" si="5"/>
        <v>0.20524183037512736</v>
      </c>
      <c r="U67" s="26"/>
      <c r="V67" s="66">
        <f t="shared" si="6"/>
        <v>0.421532628738435</v>
      </c>
      <c r="W67" s="26"/>
      <c r="X67" s="89">
        <f>'NB VOTE EXERCE TOTAL'!B59</f>
        <v>26303</v>
      </c>
      <c r="Y67" s="76">
        <f t="shared" si="7"/>
        <v>0.62330860920874898</v>
      </c>
    </row>
    <row r="68" spans="1:25" ht="16.2" thickTop="1" thickBot="1" x14ac:dyDescent="0.3">
      <c r="A68" s="83" t="s">
        <v>69</v>
      </c>
      <c r="B68" s="35"/>
      <c r="C68" s="81">
        <f>'NB ELECTEURS'!C60</f>
        <v>52969</v>
      </c>
      <c r="D68" s="36"/>
      <c r="E68" s="78">
        <f>'NB ELECTEURS'!D60</f>
        <v>53171</v>
      </c>
      <c r="F68" s="79">
        <f>'NB ELECTEURS'!E60</f>
        <v>41</v>
      </c>
      <c r="G68" s="79">
        <f>'NB ELECTEURS'!F60</f>
        <v>5</v>
      </c>
      <c r="H68" s="80">
        <f t="shared" si="0"/>
        <v>53217</v>
      </c>
      <c r="I68" s="36"/>
      <c r="J68" s="90">
        <f>'VOTES ANTICIPES'!AW60</f>
        <v>12625</v>
      </c>
      <c r="K68" s="71">
        <f t="shared" si="2"/>
        <v>0.23834695765447714</v>
      </c>
      <c r="L68" s="26"/>
      <c r="M68" s="57">
        <f>'NB POURC BVO'!D60</f>
        <v>3060</v>
      </c>
      <c r="N68" s="58">
        <f t="shared" si="3"/>
        <v>5.7500422797226447E-2</v>
      </c>
      <c r="O68" s="26"/>
      <c r="P68" s="66">
        <f t="shared" si="4"/>
        <v>0.29584738045170356</v>
      </c>
      <c r="Q68" s="26"/>
      <c r="R68" s="26"/>
      <c r="S68" s="55">
        <f>'NB POURC BVO'!F60</f>
        <v>10755</v>
      </c>
      <c r="T68" s="58">
        <f t="shared" si="5"/>
        <v>0.20209707424319295</v>
      </c>
      <c r="U68" s="26"/>
      <c r="V68" s="66">
        <f t="shared" si="6"/>
        <v>0.44044403189767012</v>
      </c>
      <c r="W68" s="26"/>
      <c r="X68" s="89">
        <f>'NB VOTE EXERCE TOTAL'!B60</f>
        <v>34081</v>
      </c>
      <c r="Y68" s="76">
        <f t="shared" si="7"/>
        <v>0.64041565665107014</v>
      </c>
    </row>
    <row r="69" spans="1:25" ht="16.2" thickTop="1" thickBot="1" x14ac:dyDescent="0.3">
      <c r="A69" s="83" t="s">
        <v>70</v>
      </c>
      <c r="B69" s="35"/>
      <c r="C69" s="81">
        <f>'NB ELECTEURS'!C61</f>
        <v>45532</v>
      </c>
      <c r="D69" s="36"/>
      <c r="E69" s="78">
        <f>'NB ELECTEURS'!D61</f>
        <v>45573</v>
      </c>
      <c r="F69" s="79">
        <f>'NB ELECTEURS'!E61</f>
        <v>8</v>
      </c>
      <c r="G69" s="79">
        <f>'NB ELECTEURS'!F61</f>
        <v>6</v>
      </c>
      <c r="H69" s="80">
        <f t="shared" si="0"/>
        <v>45587</v>
      </c>
      <c r="I69" s="36"/>
      <c r="J69" s="90">
        <f>'VOTES ANTICIPES'!AW61</f>
        <v>11335</v>
      </c>
      <c r="K69" s="71">
        <f t="shared" si="2"/>
        <v>0.24894579636299746</v>
      </c>
      <c r="L69" s="26"/>
      <c r="M69" s="57">
        <f>'NB POURC BVO'!D61</f>
        <v>2704</v>
      </c>
      <c r="N69" s="58">
        <f t="shared" si="3"/>
        <v>5.9315155636475311E-2</v>
      </c>
      <c r="O69" s="26"/>
      <c r="P69" s="66">
        <f t="shared" si="4"/>
        <v>0.30826095199947279</v>
      </c>
      <c r="Q69" s="26"/>
      <c r="R69" s="26"/>
      <c r="S69" s="55">
        <f>'NB POURC BVO'!F61</f>
        <v>8777</v>
      </c>
      <c r="T69" s="58">
        <f t="shared" si="5"/>
        <v>0.19253295895759756</v>
      </c>
      <c r="U69" s="26"/>
      <c r="V69" s="66">
        <f t="shared" si="6"/>
        <v>0.441478755320595</v>
      </c>
      <c r="W69" s="26"/>
      <c r="X69" s="89">
        <f>'NB VOTE EXERCE TOTAL'!B61</f>
        <v>32252</v>
      </c>
      <c r="Y69" s="76">
        <f t="shared" si="7"/>
        <v>0.70748239629719001</v>
      </c>
    </row>
    <row r="70" spans="1:25" ht="16.2" thickTop="1" thickBot="1" x14ac:dyDescent="0.3">
      <c r="A70" s="83" t="s">
        <v>71</v>
      </c>
      <c r="B70" s="35"/>
      <c r="C70" s="81">
        <f>'NB ELECTEURS'!C62</f>
        <v>44737</v>
      </c>
      <c r="D70" s="36"/>
      <c r="E70" s="78">
        <f>'NB ELECTEURS'!D62</f>
        <v>44862</v>
      </c>
      <c r="F70" s="79">
        <f>'NB ELECTEURS'!E62</f>
        <v>72</v>
      </c>
      <c r="G70" s="79">
        <f>'NB ELECTEURS'!F62</f>
        <v>9</v>
      </c>
      <c r="H70" s="80">
        <f t="shared" si="0"/>
        <v>44943</v>
      </c>
      <c r="I70" s="36"/>
      <c r="J70" s="90">
        <f>'VOTES ANTICIPES'!AW62</f>
        <v>8936</v>
      </c>
      <c r="K70" s="71">
        <f t="shared" si="2"/>
        <v>0.19974517736996222</v>
      </c>
      <c r="L70" s="26"/>
      <c r="M70" s="57">
        <f>'NB POURC BVO'!D62</f>
        <v>2765</v>
      </c>
      <c r="N70" s="58">
        <f t="shared" si="3"/>
        <v>6.1522372783303296E-2</v>
      </c>
      <c r="O70" s="26"/>
      <c r="P70" s="66">
        <f t="shared" si="4"/>
        <v>0.26126755015326553</v>
      </c>
      <c r="Q70" s="26"/>
      <c r="R70" s="26"/>
      <c r="S70" s="55">
        <f>'NB POURC BVO'!F62</f>
        <v>9400</v>
      </c>
      <c r="T70" s="58">
        <f t="shared" si="5"/>
        <v>0.2091538170571613</v>
      </c>
      <c r="U70" s="26"/>
      <c r="V70" s="66">
        <f t="shared" si="6"/>
        <v>0.40889899442712352</v>
      </c>
      <c r="W70" s="26"/>
      <c r="X70" s="89">
        <f>'NB VOTE EXERCE TOTAL'!B62</f>
        <v>27694</v>
      </c>
      <c r="Y70" s="76">
        <f t="shared" si="7"/>
        <v>0.61620274570010902</v>
      </c>
    </row>
    <row r="71" spans="1:25" ht="16.2" thickTop="1" thickBot="1" x14ac:dyDescent="0.3">
      <c r="A71" s="83" t="s">
        <v>72</v>
      </c>
      <c r="B71" s="35"/>
      <c r="C71" s="81">
        <f>'NB ELECTEURS'!C63</f>
        <v>54691</v>
      </c>
      <c r="D71" s="36"/>
      <c r="E71" s="78">
        <f>'NB ELECTEURS'!D63</f>
        <v>54821</v>
      </c>
      <c r="F71" s="79">
        <f>'NB ELECTEURS'!E63</f>
        <v>23</v>
      </c>
      <c r="G71" s="79">
        <f>'NB ELECTEURS'!F63</f>
        <v>17</v>
      </c>
      <c r="H71" s="80">
        <f t="shared" si="0"/>
        <v>54861</v>
      </c>
      <c r="I71" s="36"/>
      <c r="J71" s="90">
        <f>'VOTES ANTICIPES'!AW63</f>
        <v>11518</v>
      </c>
      <c r="K71" s="71">
        <f t="shared" si="2"/>
        <v>0.21060137865462325</v>
      </c>
      <c r="L71" s="26"/>
      <c r="M71" s="57">
        <f>'NB POURC BVO'!D63</f>
        <v>2319</v>
      </c>
      <c r="N71" s="58">
        <f t="shared" si="3"/>
        <v>4.2270465357904526E-2</v>
      </c>
      <c r="O71" s="26"/>
      <c r="P71" s="66">
        <f t="shared" si="4"/>
        <v>0.25287184401252777</v>
      </c>
      <c r="Q71" s="26"/>
      <c r="R71" s="26"/>
      <c r="S71" s="55">
        <f>'NB POURC BVO'!F63</f>
        <v>10071</v>
      </c>
      <c r="T71" s="58">
        <f t="shared" si="5"/>
        <v>0.18357303002132663</v>
      </c>
      <c r="U71" s="26"/>
      <c r="V71" s="66">
        <f t="shared" si="6"/>
        <v>0.39417440867594988</v>
      </c>
      <c r="W71" s="26"/>
      <c r="X71" s="89">
        <f>'NB VOTE EXERCE TOTAL'!B63</f>
        <v>33730</v>
      </c>
      <c r="Y71" s="76">
        <f t="shared" si="7"/>
        <v>0.61482656167404892</v>
      </c>
    </row>
    <row r="72" spans="1:25" ht="16.2" thickTop="1" thickBot="1" x14ac:dyDescent="0.3">
      <c r="A72" s="83" t="s">
        <v>73</v>
      </c>
      <c r="B72" s="35"/>
      <c r="C72" s="81">
        <f>'NB ELECTEURS'!C64</f>
        <v>59310</v>
      </c>
      <c r="D72" s="36"/>
      <c r="E72" s="78">
        <f>'NB ELECTEURS'!D64</f>
        <v>59370</v>
      </c>
      <c r="F72" s="79">
        <f>'NB ELECTEURS'!E64</f>
        <v>6</v>
      </c>
      <c r="G72" s="79">
        <f>'NB ELECTEURS'!F64</f>
        <v>24</v>
      </c>
      <c r="H72" s="80">
        <f t="shared" si="0"/>
        <v>59400</v>
      </c>
      <c r="I72" s="36"/>
      <c r="J72" s="90">
        <f>'VOTES ANTICIPES'!AW64</f>
        <v>15706</v>
      </c>
      <c r="K72" s="71">
        <f t="shared" si="2"/>
        <v>0.26481200472095767</v>
      </c>
      <c r="L72" s="26"/>
      <c r="M72" s="57">
        <f>'NB POURC BVO'!D64</f>
        <v>3904</v>
      </c>
      <c r="N72" s="58">
        <f t="shared" si="3"/>
        <v>6.5723905723905726E-2</v>
      </c>
      <c r="O72" s="26"/>
      <c r="P72" s="66">
        <f t="shared" si="4"/>
        <v>0.33053591044486341</v>
      </c>
      <c r="Q72" s="26"/>
      <c r="R72" s="26"/>
      <c r="S72" s="55">
        <f>'NB POURC BVO'!F64</f>
        <v>12329</v>
      </c>
      <c r="T72" s="58">
        <f t="shared" si="5"/>
        <v>0.20755892255892255</v>
      </c>
      <c r="U72" s="26"/>
      <c r="V72" s="66">
        <f t="shared" si="6"/>
        <v>0.47237092727988023</v>
      </c>
      <c r="W72" s="26"/>
      <c r="X72" s="89">
        <f>'NB VOTE EXERCE TOTAL'!B64</f>
        <v>38040</v>
      </c>
      <c r="Y72" s="76">
        <f t="shared" si="7"/>
        <v>0.64040404040404042</v>
      </c>
    </row>
    <row r="73" spans="1:25" ht="16.2" thickTop="1" thickBot="1" x14ac:dyDescent="0.3">
      <c r="A73" s="83" t="s">
        <v>74</v>
      </c>
      <c r="B73" s="35"/>
      <c r="C73" s="81">
        <f>'NB ELECTEURS'!C65</f>
        <v>41392</v>
      </c>
      <c r="D73" s="36"/>
      <c r="E73" s="78">
        <f>'NB ELECTEURS'!D65</f>
        <v>41435</v>
      </c>
      <c r="F73" s="79">
        <f>'NB ELECTEURS'!E65</f>
        <v>11</v>
      </c>
      <c r="G73" s="79">
        <f>'NB ELECTEURS'!F65</f>
        <v>38</v>
      </c>
      <c r="H73" s="80">
        <f t="shared" si="0"/>
        <v>41484</v>
      </c>
      <c r="I73" s="36"/>
      <c r="J73" s="90">
        <f>'VOTES ANTICIPES'!AW65</f>
        <v>9314</v>
      </c>
      <c r="K73" s="71">
        <f t="shared" si="2"/>
        <v>0.22501932740626207</v>
      </c>
      <c r="L73" s="26"/>
      <c r="M73" s="57">
        <f>'NB POURC BVO'!D65</f>
        <v>2078</v>
      </c>
      <c r="N73" s="58">
        <f t="shared" si="3"/>
        <v>5.0091601581332565E-2</v>
      </c>
      <c r="O73" s="26"/>
      <c r="P73" s="66">
        <f t="shared" si="4"/>
        <v>0.27511092898759465</v>
      </c>
      <c r="Q73" s="26"/>
      <c r="R73" s="26"/>
      <c r="S73" s="55">
        <f>'NB POURC BVO'!F65</f>
        <v>7652</v>
      </c>
      <c r="T73" s="58">
        <f t="shared" si="5"/>
        <v>0.18445665798862212</v>
      </c>
      <c r="U73" s="26"/>
      <c r="V73" s="66">
        <f t="shared" si="6"/>
        <v>0.40947598539488417</v>
      </c>
      <c r="W73" s="26"/>
      <c r="X73" s="89">
        <f>'NB VOTE EXERCE TOTAL'!B65</f>
        <v>28038</v>
      </c>
      <c r="Y73" s="76">
        <f t="shared" si="7"/>
        <v>0.67587503615851896</v>
      </c>
    </row>
    <row r="74" spans="1:25" ht="16.2" thickTop="1" thickBot="1" x14ac:dyDescent="0.3">
      <c r="A74" s="83" t="s">
        <v>75</v>
      </c>
      <c r="B74" s="35"/>
      <c r="C74" s="81">
        <f>'NB ELECTEURS'!C66</f>
        <v>50711</v>
      </c>
      <c r="D74" s="36"/>
      <c r="E74" s="78">
        <f>'NB ELECTEURS'!D66</f>
        <v>50838</v>
      </c>
      <c r="F74" s="79">
        <f>'NB ELECTEURS'!E66</f>
        <v>23</v>
      </c>
      <c r="G74" s="79">
        <f>'NB ELECTEURS'!F66</f>
        <v>14</v>
      </c>
      <c r="H74" s="80">
        <f t="shared" si="0"/>
        <v>50875</v>
      </c>
      <c r="I74" s="36"/>
      <c r="J74" s="90">
        <f>'VOTES ANTICIPES'!AW66</f>
        <v>18114</v>
      </c>
      <c r="K74" s="71">
        <f t="shared" si="2"/>
        <v>0.35720060736329395</v>
      </c>
      <c r="L74" s="26"/>
      <c r="M74" s="57">
        <f>'NB POURC BVO'!D66</f>
        <v>2646</v>
      </c>
      <c r="N74" s="58">
        <f t="shared" si="3"/>
        <v>5.2009828009828007E-2</v>
      </c>
      <c r="O74" s="26"/>
      <c r="P74" s="66">
        <f t="shared" si="4"/>
        <v>0.40921043537312196</v>
      </c>
      <c r="Q74" s="26"/>
      <c r="R74" s="26"/>
      <c r="S74" s="55">
        <f>'NB POURC BVO'!F66</f>
        <v>9970</v>
      </c>
      <c r="T74" s="58">
        <f t="shared" si="5"/>
        <v>0.19597051597051596</v>
      </c>
      <c r="U74" s="26"/>
      <c r="V74" s="66">
        <f t="shared" si="6"/>
        <v>0.55317112333380991</v>
      </c>
      <c r="W74" s="26"/>
      <c r="X74" s="89">
        <f>'NB VOTE EXERCE TOTAL'!B66</f>
        <v>37508</v>
      </c>
      <c r="Y74" s="76">
        <f t="shared" ref="Y74:Y105" si="8">X74/H74</f>
        <v>0.73725798525798525</v>
      </c>
    </row>
    <row r="75" spans="1:25" ht="16.2" thickTop="1" thickBot="1" x14ac:dyDescent="0.3">
      <c r="A75" s="83" t="s">
        <v>76</v>
      </c>
      <c r="B75" s="35"/>
      <c r="C75" s="81">
        <f>'NB ELECTEURS'!C67</f>
        <v>57473</v>
      </c>
      <c r="D75" s="36"/>
      <c r="E75" s="78">
        <f>'NB ELECTEURS'!D67</f>
        <v>57514</v>
      </c>
      <c r="F75" s="79">
        <f>'NB ELECTEURS'!E67</f>
        <v>10</v>
      </c>
      <c r="G75" s="79">
        <f>'NB ELECTEURS'!F67</f>
        <v>7</v>
      </c>
      <c r="H75" s="80">
        <f t="shared" ref="H75:H134" si="9">E75+F75+G75</f>
        <v>57531</v>
      </c>
      <c r="I75" s="36"/>
      <c r="J75" s="90">
        <f>'VOTES ANTICIPES'!AW67</f>
        <v>14869</v>
      </c>
      <c r="K75" s="71">
        <f t="shared" ref="K75:K134" si="10">J75/C75</f>
        <v>0.25871278687383642</v>
      </c>
      <c r="L75" s="26"/>
      <c r="M75" s="57">
        <f>'NB POURC BVO'!D67</f>
        <v>4358</v>
      </c>
      <c r="N75" s="58">
        <f t="shared" ref="N75:N134" si="11">M75/H75</f>
        <v>7.5750464966713602E-2</v>
      </c>
      <c r="O75" s="26"/>
      <c r="P75" s="66">
        <f t="shared" ref="P75:P134" si="12">N75+K75</f>
        <v>0.33446325184055004</v>
      </c>
      <c r="Q75" s="26"/>
      <c r="R75" s="26"/>
      <c r="S75" s="55">
        <f>'NB POURC BVO'!F67</f>
        <v>14020</v>
      </c>
      <c r="T75" s="58">
        <f t="shared" ref="T75:T134" si="13">S75/H75</f>
        <v>0.24369470372494828</v>
      </c>
      <c r="U75" s="26"/>
      <c r="V75" s="66">
        <f t="shared" ref="V75:V134" si="14">T75+K75</f>
        <v>0.50240749059878476</v>
      </c>
      <c r="W75" s="26"/>
      <c r="X75" s="89">
        <f>'NB VOTE EXERCE TOTAL'!B67</f>
        <v>42494</v>
      </c>
      <c r="Y75" s="76">
        <f t="shared" si="8"/>
        <v>0.73862787019172271</v>
      </c>
    </row>
    <row r="76" spans="1:25" ht="16.2" thickTop="1" thickBot="1" x14ac:dyDescent="0.3">
      <c r="A76" s="83" t="s">
        <v>77</v>
      </c>
      <c r="B76" s="35"/>
      <c r="C76" s="81">
        <f>'NB ELECTEURS'!C68</f>
        <v>46756</v>
      </c>
      <c r="D76" s="36"/>
      <c r="E76" s="78">
        <f>'NB ELECTEURS'!D68</f>
        <v>46819</v>
      </c>
      <c r="F76" s="79">
        <f>'NB ELECTEURS'!E68</f>
        <v>62</v>
      </c>
      <c r="G76" s="79">
        <f>'NB ELECTEURS'!F68</f>
        <v>7</v>
      </c>
      <c r="H76" s="80">
        <f t="shared" si="9"/>
        <v>46888</v>
      </c>
      <c r="I76" s="36"/>
      <c r="J76" s="90">
        <f>'VOTES ANTICIPES'!AW68</f>
        <v>19213</v>
      </c>
      <c r="K76" s="71">
        <f t="shared" si="10"/>
        <v>0.41092052356916758</v>
      </c>
      <c r="L76" s="26"/>
      <c r="M76" s="57">
        <f>'NB POURC BVO'!D68</f>
        <v>2599</v>
      </c>
      <c r="N76" s="58">
        <f t="shared" si="11"/>
        <v>5.5429960757549905E-2</v>
      </c>
      <c r="O76" s="26"/>
      <c r="P76" s="66">
        <f t="shared" si="12"/>
        <v>0.4663504843267175</v>
      </c>
      <c r="Q76" s="26"/>
      <c r="R76" s="26"/>
      <c r="S76" s="55">
        <f>'NB POURC BVO'!F68</f>
        <v>9942</v>
      </c>
      <c r="T76" s="58">
        <f t="shared" si="13"/>
        <v>0.21203719501791504</v>
      </c>
      <c r="U76" s="26"/>
      <c r="V76" s="66">
        <f t="shared" si="14"/>
        <v>0.6229577185870826</v>
      </c>
      <c r="W76" s="26"/>
      <c r="X76" s="89">
        <f>'NB VOTE EXERCE TOTAL'!B68</f>
        <v>38020</v>
      </c>
      <c r="Y76" s="76">
        <f t="shared" si="8"/>
        <v>0.81086845248251149</v>
      </c>
    </row>
    <row r="77" spans="1:25" ht="16.2" thickTop="1" thickBot="1" x14ac:dyDescent="0.3">
      <c r="A77" s="83" t="s">
        <v>78</v>
      </c>
      <c r="B77" s="35"/>
      <c r="C77" s="81">
        <f>'NB ELECTEURS'!C69</f>
        <v>52094</v>
      </c>
      <c r="D77" s="36"/>
      <c r="E77" s="78">
        <f>'NB ELECTEURS'!D69</f>
        <v>52248</v>
      </c>
      <c r="F77" s="79">
        <f>'NB ELECTEURS'!E69</f>
        <v>14</v>
      </c>
      <c r="G77" s="79">
        <f>'NB ELECTEURS'!F69</f>
        <v>12</v>
      </c>
      <c r="H77" s="80">
        <f t="shared" si="9"/>
        <v>52274</v>
      </c>
      <c r="I77" s="36"/>
      <c r="J77" s="90">
        <f>'VOTES ANTICIPES'!AW69</f>
        <v>9162</v>
      </c>
      <c r="K77" s="71">
        <f t="shared" si="10"/>
        <v>0.1758743809267862</v>
      </c>
      <c r="L77" s="26"/>
      <c r="M77" s="57">
        <f>'NB POURC BVO'!D69</f>
        <v>2423</v>
      </c>
      <c r="N77" s="58">
        <f t="shared" si="11"/>
        <v>4.6351914909897846E-2</v>
      </c>
      <c r="O77" s="26"/>
      <c r="P77" s="66">
        <f t="shared" si="12"/>
        <v>0.22222629583668405</v>
      </c>
      <c r="Q77" s="26"/>
      <c r="R77" s="26"/>
      <c r="S77" s="55">
        <f>'NB POURC BVO'!F69</f>
        <v>9352</v>
      </c>
      <c r="T77" s="58">
        <f t="shared" si="13"/>
        <v>0.17890347017637831</v>
      </c>
      <c r="U77" s="26"/>
      <c r="V77" s="66">
        <f t="shared" si="14"/>
        <v>0.35477785110316451</v>
      </c>
      <c r="W77" s="26"/>
      <c r="X77" s="89">
        <f>'NB VOTE EXERCE TOTAL'!B69</f>
        <v>28598</v>
      </c>
      <c r="Y77" s="76">
        <f t="shared" si="8"/>
        <v>0.54707885373225695</v>
      </c>
    </row>
    <row r="78" spans="1:25" ht="16.2" thickTop="1" thickBot="1" x14ac:dyDescent="0.3">
      <c r="A78" s="83" t="s">
        <v>79</v>
      </c>
      <c r="B78" s="35"/>
      <c r="C78" s="81">
        <f>'NB ELECTEURS'!C70</f>
        <v>45685</v>
      </c>
      <c r="D78" s="36"/>
      <c r="E78" s="78">
        <f>'NB ELECTEURS'!D70</f>
        <v>45776</v>
      </c>
      <c r="F78" s="79">
        <f>'NB ELECTEURS'!E70</f>
        <v>21</v>
      </c>
      <c r="G78" s="79">
        <f>'NB ELECTEURS'!F70</f>
        <v>13</v>
      </c>
      <c r="H78" s="80">
        <f t="shared" si="9"/>
        <v>45810</v>
      </c>
      <c r="I78" s="36"/>
      <c r="J78" s="90">
        <f>'VOTES ANTICIPES'!AW70</f>
        <v>10908</v>
      </c>
      <c r="K78" s="71">
        <f t="shared" si="10"/>
        <v>0.2387654591222502</v>
      </c>
      <c r="L78" s="26"/>
      <c r="M78" s="57">
        <f>'NB POURC BVO'!D70</f>
        <v>2180</v>
      </c>
      <c r="N78" s="58">
        <f t="shared" si="11"/>
        <v>4.7587862912027941E-2</v>
      </c>
      <c r="O78" s="26"/>
      <c r="P78" s="66">
        <f t="shared" si="12"/>
        <v>0.28635332203427816</v>
      </c>
      <c r="Q78" s="26"/>
      <c r="R78" s="26"/>
      <c r="S78" s="55">
        <f>'NB POURC BVO'!F70</f>
        <v>8419</v>
      </c>
      <c r="T78" s="58">
        <f t="shared" si="13"/>
        <v>0.18378083387906571</v>
      </c>
      <c r="U78" s="26"/>
      <c r="V78" s="66">
        <f t="shared" si="14"/>
        <v>0.42254629300131591</v>
      </c>
      <c r="W78" s="26"/>
      <c r="X78" s="89">
        <f>'NB VOTE EXERCE TOTAL'!B70</f>
        <v>28238</v>
      </c>
      <c r="Y78" s="76">
        <f t="shared" si="8"/>
        <v>0.61641562977515829</v>
      </c>
    </row>
    <row r="79" spans="1:25" ht="16.2" thickTop="1" thickBot="1" x14ac:dyDescent="0.3">
      <c r="A79" s="83" t="s">
        <v>80</v>
      </c>
      <c r="B79" s="35"/>
      <c r="C79" s="81">
        <f>'NB ELECTEURS'!C71</f>
        <v>45358</v>
      </c>
      <c r="D79" s="36"/>
      <c r="E79" s="78">
        <f>'NB ELECTEURS'!D71</f>
        <v>45433</v>
      </c>
      <c r="F79" s="79">
        <f>'NB ELECTEURS'!E71</f>
        <v>29</v>
      </c>
      <c r="G79" s="79">
        <f>'NB ELECTEURS'!F71</f>
        <v>10</v>
      </c>
      <c r="H79" s="80">
        <f t="shared" si="9"/>
        <v>45472</v>
      </c>
      <c r="I79" s="36"/>
      <c r="J79" s="90">
        <f>'VOTES ANTICIPES'!AW71</f>
        <v>9586</v>
      </c>
      <c r="K79" s="71">
        <f t="shared" si="10"/>
        <v>0.21134088804621015</v>
      </c>
      <c r="L79" s="26"/>
      <c r="M79" s="57">
        <f>'NB POURC BVO'!D71</f>
        <v>1824</v>
      </c>
      <c r="N79" s="58">
        <f t="shared" si="11"/>
        <v>4.0112596762843067E-2</v>
      </c>
      <c r="O79" s="26"/>
      <c r="P79" s="66">
        <f t="shared" si="12"/>
        <v>0.25145348480905322</v>
      </c>
      <c r="Q79" s="26"/>
      <c r="R79" s="26"/>
      <c r="S79" s="55">
        <f>'NB POURC BVO'!F71</f>
        <v>8082</v>
      </c>
      <c r="T79" s="58">
        <f t="shared" si="13"/>
        <v>0.17773574947220266</v>
      </c>
      <c r="U79" s="26"/>
      <c r="V79" s="66">
        <f t="shared" si="14"/>
        <v>0.38907663751841282</v>
      </c>
      <c r="W79" s="26"/>
      <c r="X79" s="89">
        <f>'NB VOTE EXERCE TOTAL'!B71</f>
        <v>26518</v>
      </c>
      <c r="Y79" s="76">
        <f t="shared" si="8"/>
        <v>0.58317206192821958</v>
      </c>
    </row>
    <row r="80" spans="1:25" ht="16.2" thickTop="1" thickBot="1" x14ac:dyDescent="0.3">
      <c r="A80" s="83" t="s">
        <v>81</v>
      </c>
      <c r="B80" s="35"/>
      <c r="C80" s="81">
        <f>'NB ELECTEURS'!C72</f>
        <v>45938</v>
      </c>
      <c r="D80" s="36"/>
      <c r="E80" s="78">
        <f>'NB ELECTEURS'!D72</f>
        <v>45959</v>
      </c>
      <c r="F80" s="79">
        <f>'NB ELECTEURS'!E72</f>
        <v>8</v>
      </c>
      <c r="G80" s="79">
        <f>'NB ELECTEURS'!F72</f>
        <v>8</v>
      </c>
      <c r="H80" s="80">
        <f t="shared" si="9"/>
        <v>45975</v>
      </c>
      <c r="I80" s="36"/>
      <c r="J80" s="90">
        <f>'VOTES ANTICIPES'!AW72</f>
        <v>12445</v>
      </c>
      <c r="K80" s="71">
        <f t="shared" si="10"/>
        <v>0.27090861596064258</v>
      </c>
      <c r="L80" s="26"/>
      <c r="M80" s="57">
        <f>'NB POURC BVO'!D72</f>
        <v>2336</v>
      </c>
      <c r="N80" s="58">
        <f t="shared" si="11"/>
        <v>5.0810222947253944E-2</v>
      </c>
      <c r="O80" s="26"/>
      <c r="P80" s="66">
        <f t="shared" si="12"/>
        <v>0.32171883890789654</v>
      </c>
      <c r="Q80" s="26"/>
      <c r="R80" s="26"/>
      <c r="S80" s="55">
        <f>'NB POURC BVO'!F72</f>
        <v>9655</v>
      </c>
      <c r="T80" s="58">
        <f t="shared" si="13"/>
        <v>0.21000543773790104</v>
      </c>
      <c r="U80" s="26"/>
      <c r="V80" s="66">
        <f t="shared" si="14"/>
        <v>0.48091405369854362</v>
      </c>
      <c r="W80" s="26"/>
      <c r="X80" s="89">
        <f>'NB VOTE EXERCE TOTAL'!B72</f>
        <v>32444</v>
      </c>
      <c r="Y80" s="76">
        <f t="shared" si="8"/>
        <v>0.70568787384448073</v>
      </c>
    </row>
    <row r="81" spans="1:25" ht="16.2" thickTop="1" thickBot="1" x14ac:dyDescent="0.3">
      <c r="A81" s="83" t="s">
        <v>82</v>
      </c>
      <c r="B81" s="35"/>
      <c r="C81" s="81">
        <f>'NB ELECTEURS'!C73</f>
        <v>50082</v>
      </c>
      <c r="D81" s="36"/>
      <c r="E81" s="78">
        <f>'NB ELECTEURS'!D73</f>
        <v>50177</v>
      </c>
      <c r="F81" s="79">
        <f>'NB ELECTEURS'!E73</f>
        <v>10</v>
      </c>
      <c r="G81" s="79">
        <f>'NB ELECTEURS'!F73</f>
        <v>7</v>
      </c>
      <c r="H81" s="80">
        <f t="shared" si="9"/>
        <v>50194</v>
      </c>
      <c r="I81" s="36"/>
      <c r="J81" s="90">
        <f>'VOTES ANTICIPES'!AW73</f>
        <v>12985</v>
      </c>
      <c r="K81" s="71">
        <f t="shared" si="10"/>
        <v>0.25927478934547343</v>
      </c>
      <c r="L81" s="26"/>
      <c r="M81" s="57">
        <f>'NB POURC BVO'!D73</f>
        <v>2892</v>
      </c>
      <c r="N81" s="58">
        <f t="shared" si="11"/>
        <v>5.7616448181057496E-2</v>
      </c>
      <c r="O81" s="26"/>
      <c r="P81" s="66">
        <f t="shared" si="12"/>
        <v>0.31689123752653092</v>
      </c>
      <c r="Q81" s="26"/>
      <c r="R81" s="26"/>
      <c r="S81" s="55">
        <f>'NB POURC BVO'!F73</f>
        <v>11328</v>
      </c>
      <c r="T81" s="58">
        <f t="shared" si="13"/>
        <v>0.22568434474239948</v>
      </c>
      <c r="U81" s="26"/>
      <c r="V81" s="66">
        <f t="shared" si="14"/>
        <v>0.48495913408787295</v>
      </c>
      <c r="W81" s="26"/>
      <c r="X81" s="89">
        <f>'NB VOTE EXERCE TOTAL'!B73</f>
        <v>35717</v>
      </c>
      <c r="Y81" s="76">
        <f t="shared" si="8"/>
        <v>0.71157907319599956</v>
      </c>
    </row>
    <row r="82" spans="1:25" ht="16.2" thickTop="1" thickBot="1" x14ac:dyDescent="0.3">
      <c r="A82" s="83" t="s">
        <v>83</v>
      </c>
      <c r="B82" s="35"/>
      <c r="C82" s="81">
        <f>'NB ELECTEURS'!C74</f>
        <v>46242</v>
      </c>
      <c r="D82" s="36"/>
      <c r="E82" s="78">
        <f>'NB ELECTEURS'!D74</f>
        <v>46257</v>
      </c>
      <c r="F82" s="79">
        <f>'NB ELECTEURS'!E74</f>
        <v>8</v>
      </c>
      <c r="G82" s="79">
        <f>'NB ELECTEURS'!F74</f>
        <v>21</v>
      </c>
      <c r="H82" s="80">
        <f t="shared" si="9"/>
        <v>46286</v>
      </c>
      <c r="I82" s="36"/>
      <c r="J82" s="90">
        <f>'VOTES ANTICIPES'!AW74</f>
        <v>9328</v>
      </c>
      <c r="K82" s="71">
        <f t="shared" si="10"/>
        <v>0.20172137883309546</v>
      </c>
      <c r="L82" s="26"/>
      <c r="M82" s="57">
        <f>'NB POURC BVO'!D74</f>
        <v>3916</v>
      </c>
      <c r="N82" s="58">
        <f t="shared" si="11"/>
        <v>8.4604416022123319E-2</v>
      </c>
      <c r="O82" s="26"/>
      <c r="P82" s="66">
        <f t="shared" si="12"/>
        <v>0.28632579485521881</v>
      </c>
      <c r="Q82" s="26"/>
      <c r="R82" s="26"/>
      <c r="S82" s="55">
        <f>'NB POURC BVO'!F74</f>
        <v>10532</v>
      </c>
      <c r="T82" s="58">
        <f t="shared" si="13"/>
        <v>0.22754180529749815</v>
      </c>
      <c r="U82" s="26"/>
      <c r="V82" s="66">
        <f t="shared" si="14"/>
        <v>0.42926318413059361</v>
      </c>
      <c r="W82" s="26"/>
      <c r="X82" s="89">
        <f>'NB VOTE EXERCE TOTAL'!B74</f>
        <v>30053</v>
      </c>
      <c r="Y82" s="76">
        <f t="shared" si="8"/>
        <v>0.6492892019185067</v>
      </c>
    </row>
    <row r="83" spans="1:25" ht="16.2" thickTop="1" thickBot="1" x14ac:dyDescent="0.3">
      <c r="A83" s="83" t="s">
        <v>84</v>
      </c>
      <c r="B83" s="35"/>
      <c r="C83" s="81">
        <f>'NB ELECTEURS'!C75</f>
        <v>46403</v>
      </c>
      <c r="D83" s="36"/>
      <c r="E83" s="78">
        <f>'NB ELECTEURS'!D75</f>
        <v>46556</v>
      </c>
      <c r="F83" s="79">
        <f>'NB ELECTEURS'!E75</f>
        <v>51</v>
      </c>
      <c r="G83" s="79">
        <f>'NB ELECTEURS'!F75</f>
        <v>11</v>
      </c>
      <c r="H83" s="80">
        <f t="shared" si="9"/>
        <v>46618</v>
      </c>
      <c r="I83" s="36"/>
      <c r="J83" s="90">
        <f>'VOTES ANTICIPES'!AW75</f>
        <v>12652</v>
      </c>
      <c r="K83" s="71">
        <f t="shared" si="10"/>
        <v>0.2726547852509536</v>
      </c>
      <c r="L83" s="26"/>
      <c r="M83" s="57">
        <f>'NB POURC BVO'!D75</f>
        <v>2823</v>
      </c>
      <c r="N83" s="58">
        <f t="shared" si="11"/>
        <v>6.0556008408769145E-2</v>
      </c>
      <c r="O83" s="26"/>
      <c r="P83" s="66">
        <f t="shared" si="12"/>
        <v>0.33321079365972273</v>
      </c>
      <c r="Q83" s="26"/>
      <c r="R83" s="26"/>
      <c r="S83" s="55">
        <f>'NB POURC BVO'!F75</f>
        <v>10318</v>
      </c>
      <c r="T83" s="58">
        <f t="shared" si="13"/>
        <v>0.22133081642284097</v>
      </c>
      <c r="U83" s="26"/>
      <c r="V83" s="66">
        <f t="shared" si="14"/>
        <v>0.49398560167379457</v>
      </c>
      <c r="W83" s="26"/>
      <c r="X83" s="89">
        <f>'NB VOTE EXERCE TOTAL'!B75</f>
        <v>31866</v>
      </c>
      <c r="Y83" s="76">
        <f t="shared" si="8"/>
        <v>0.68355570809558541</v>
      </c>
    </row>
    <row r="84" spans="1:25" ht="16.2" thickTop="1" thickBot="1" x14ac:dyDescent="0.3">
      <c r="A84" s="83" t="s">
        <v>85</v>
      </c>
      <c r="B84" s="35"/>
      <c r="C84" s="81">
        <f>'NB ELECTEURS'!C76</f>
        <v>40427</v>
      </c>
      <c r="D84" s="36"/>
      <c r="E84" s="78">
        <f>'NB ELECTEURS'!D76</f>
        <v>40461</v>
      </c>
      <c r="F84" s="79">
        <f>'NB ELECTEURS'!E76</f>
        <v>12</v>
      </c>
      <c r="G84" s="79">
        <f>'NB ELECTEURS'!F76</f>
        <v>8</v>
      </c>
      <c r="H84" s="80">
        <f t="shared" si="9"/>
        <v>40481</v>
      </c>
      <c r="I84" s="36"/>
      <c r="J84" s="90">
        <f>'VOTES ANTICIPES'!AW76</f>
        <v>8599</v>
      </c>
      <c r="K84" s="71">
        <f t="shared" si="10"/>
        <v>0.21270438073564696</v>
      </c>
      <c r="L84" s="26"/>
      <c r="M84" s="57">
        <f>'NB POURC BVO'!D76</f>
        <v>3638</v>
      </c>
      <c r="N84" s="58">
        <f t="shared" si="11"/>
        <v>8.9869321410044223E-2</v>
      </c>
      <c r="O84" s="26"/>
      <c r="P84" s="66">
        <f t="shared" si="12"/>
        <v>0.30257370214569118</v>
      </c>
      <c r="Q84" s="26"/>
      <c r="R84" s="26"/>
      <c r="S84" s="55">
        <f>'NB POURC BVO'!F76</f>
        <v>10387</v>
      </c>
      <c r="T84" s="58">
        <f t="shared" si="13"/>
        <v>0.25658951112867767</v>
      </c>
      <c r="U84" s="26"/>
      <c r="V84" s="66">
        <f t="shared" si="14"/>
        <v>0.46929389186432463</v>
      </c>
      <c r="W84" s="26"/>
      <c r="X84" s="89">
        <f>'NB VOTE EXERCE TOTAL'!B76</f>
        <v>28495</v>
      </c>
      <c r="Y84" s="76">
        <f t="shared" si="8"/>
        <v>0.70391047651984884</v>
      </c>
    </row>
    <row r="85" spans="1:25" ht="16.2" thickTop="1" thickBot="1" x14ac:dyDescent="0.3">
      <c r="A85" s="83" t="s">
        <v>86</v>
      </c>
      <c r="B85" s="35"/>
      <c r="C85" s="81">
        <f>'NB ELECTEURS'!C77</f>
        <v>43115</v>
      </c>
      <c r="D85" s="36"/>
      <c r="E85" s="78">
        <f>'NB ELECTEURS'!D77</f>
        <v>43263</v>
      </c>
      <c r="F85" s="79">
        <f>'NB ELECTEURS'!E77</f>
        <v>116</v>
      </c>
      <c r="G85" s="79">
        <f>'NB ELECTEURS'!F77</f>
        <v>8</v>
      </c>
      <c r="H85" s="80">
        <f t="shared" si="9"/>
        <v>43387</v>
      </c>
      <c r="I85" s="36"/>
      <c r="J85" s="90">
        <f>'VOTES ANTICIPES'!AW77</f>
        <v>10687</v>
      </c>
      <c r="K85" s="71">
        <f t="shared" si="10"/>
        <v>0.2478719703119564</v>
      </c>
      <c r="L85" s="26"/>
      <c r="M85" s="57">
        <f>'NB POURC BVO'!D77</f>
        <v>2726</v>
      </c>
      <c r="N85" s="58">
        <f t="shared" si="11"/>
        <v>6.2829879917947778E-2</v>
      </c>
      <c r="O85" s="26"/>
      <c r="P85" s="66">
        <f t="shared" si="12"/>
        <v>0.31070185022990415</v>
      </c>
      <c r="Q85" s="26"/>
      <c r="R85" s="26"/>
      <c r="S85" s="55">
        <f>'NB POURC BVO'!F77</f>
        <v>9435</v>
      </c>
      <c r="T85" s="58">
        <f t="shared" si="13"/>
        <v>0.21746145158688085</v>
      </c>
      <c r="U85" s="26"/>
      <c r="V85" s="66">
        <f t="shared" si="14"/>
        <v>0.46533342189883725</v>
      </c>
      <c r="W85" s="26"/>
      <c r="X85" s="89">
        <f>'NB VOTE EXERCE TOTAL'!B77</f>
        <v>27601</v>
      </c>
      <c r="Y85" s="76">
        <f t="shared" si="8"/>
        <v>0.63615829626385789</v>
      </c>
    </row>
    <row r="86" spans="1:25" ht="16.2" thickTop="1" thickBot="1" x14ac:dyDescent="0.3">
      <c r="A86" s="83" t="s">
        <v>87</v>
      </c>
      <c r="B86" s="35"/>
      <c r="C86" s="81">
        <f>'NB ELECTEURS'!C78</f>
        <v>44401</v>
      </c>
      <c r="D86" s="36"/>
      <c r="E86" s="78">
        <f>'NB ELECTEURS'!D78</f>
        <v>44433</v>
      </c>
      <c r="F86" s="79">
        <f>'NB ELECTEURS'!E78</f>
        <v>10</v>
      </c>
      <c r="G86" s="79">
        <f>'NB ELECTEURS'!F78</f>
        <v>10</v>
      </c>
      <c r="H86" s="80">
        <f t="shared" si="9"/>
        <v>44453</v>
      </c>
      <c r="I86" s="36"/>
      <c r="J86" s="90">
        <f>'VOTES ANTICIPES'!AW78</f>
        <v>10088</v>
      </c>
      <c r="K86" s="71">
        <f t="shared" si="10"/>
        <v>0.22720209004301706</v>
      </c>
      <c r="L86" s="26"/>
      <c r="M86" s="57">
        <f>'NB POURC BVO'!D78</f>
        <v>2273</v>
      </c>
      <c r="N86" s="58">
        <f t="shared" si="11"/>
        <v>5.1132656963534522E-2</v>
      </c>
      <c r="O86" s="26"/>
      <c r="P86" s="66">
        <f t="shared" si="12"/>
        <v>0.27833474700655159</v>
      </c>
      <c r="Q86" s="26"/>
      <c r="R86" s="26"/>
      <c r="S86" s="55">
        <f>'NB POURC BVO'!F78</f>
        <v>9052</v>
      </c>
      <c r="T86" s="58">
        <f t="shared" si="13"/>
        <v>0.20363080107079387</v>
      </c>
      <c r="U86" s="26"/>
      <c r="V86" s="66">
        <f t="shared" si="14"/>
        <v>0.43083289111381096</v>
      </c>
      <c r="W86" s="26"/>
      <c r="X86" s="89">
        <f>'NB VOTE EXERCE TOTAL'!B78</f>
        <v>29773</v>
      </c>
      <c r="Y86" s="76">
        <f t="shared" si="8"/>
        <v>0.66976357051267632</v>
      </c>
    </row>
    <row r="87" spans="1:25" ht="16.2" thickTop="1" thickBot="1" x14ac:dyDescent="0.3">
      <c r="A87" s="83" t="s">
        <v>88</v>
      </c>
      <c r="B87" s="35"/>
      <c r="C87" s="81">
        <f>'NB ELECTEURS'!C79</f>
        <v>63498</v>
      </c>
      <c r="D87" s="36"/>
      <c r="E87" s="78">
        <f>'NB ELECTEURS'!D79</f>
        <v>63511</v>
      </c>
      <c r="F87" s="79">
        <f>'NB ELECTEURS'!E79</f>
        <v>19</v>
      </c>
      <c r="G87" s="79">
        <f>'NB ELECTEURS'!F79</f>
        <v>2</v>
      </c>
      <c r="H87" s="80">
        <f t="shared" si="9"/>
        <v>63532</v>
      </c>
      <c r="I87" s="36"/>
      <c r="J87" s="90">
        <f>'VOTES ANTICIPES'!AW79</f>
        <v>14894</v>
      </c>
      <c r="K87" s="71">
        <f t="shared" si="10"/>
        <v>0.23455856877381964</v>
      </c>
      <c r="L87" s="26"/>
      <c r="M87" s="57">
        <f>'NB POURC BVO'!D79</f>
        <v>3508</v>
      </c>
      <c r="N87" s="58">
        <f t="shared" si="11"/>
        <v>5.5216268966819873E-2</v>
      </c>
      <c r="O87" s="26"/>
      <c r="P87" s="66">
        <f t="shared" si="12"/>
        <v>0.2897748377406395</v>
      </c>
      <c r="Q87" s="26"/>
      <c r="R87" s="26"/>
      <c r="S87" s="55">
        <f>'NB POURC BVO'!F79</f>
        <v>13908</v>
      </c>
      <c r="T87" s="58">
        <f t="shared" si="13"/>
        <v>0.21891330353207833</v>
      </c>
      <c r="U87" s="26"/>
      <c r="V87" s="66">
        <f t="shared" si="14"/>
        <v>0.45347187230589797</v>
      </c>
      <c r="W87" s="26"/>
      <c r="X87" s="89">
        <f>'NB VOTE EXERCE TOTAL'!B79</f>
        <v>43827</v>
      </c>
      <c r="Y87" s="76">
        <f t="shared" si="8"/>
        <v>0.68984133979726747</v>
      </c>
    </row>
    <row r="88" spans="1:25" ht="16.2" thickTop="1" thickBot="1" x14ac:dyDescent="0.3">
      <c r="A88" s="83" t="s">
        <v>89</v>
      </c>
      <c r="B88" s="35"/>
      <c r="C88" s="81">
        <f>'NB ELECTEURS'!C80</f>
        <v>53219</v>
      </c>
      <c r="D88" s="36"/>
      <c r="E88" s="78">
        <f>'NB ELECTEURS'!D80</f>
        <v>53196</v>
      </c>
      <c r="F88" s="79">
        <f>'NB ELECTEURS'!E80</f>
        <v>51</v>
      </c>
      <c r="G88" s="79">
        <f>'NB ELECTEURS'!F80</f>
        <v>0</v>
      </c>
      <c r="H88" s="80">
        <f t="shared" si="9"/>
        <v>53247</v>
      </c>
      <c r="I88" s="36"/>
      <c r="J88" s="90">
        <f>'VOTES ANTICIPES'!AW80</f>
        <v>16165</v>
      </c>
      <c r="K88" s="71">
        <f t="shared" si="10"/>
        <v>0.30374490313609803</v>
      </c>
      <c r="L88" s="26"/>
      <c r="M88" s="57">
        <f>'NB POURC BVO'!D80</f>
        <v>4265</v>
      </c>
      <c r="N88" s="58">
        <f t="shared" si="11"/>
        <v>8.0098409300054463E-2</v>
      </c>
      <c r="O88" s="26"/>
      <c r="P88" s="66">
        <f t="shared" si="12"/>
        <v>0.3838433124361525</v>
      </c>
      <c r="Q88" s="26"/>
      <c r="R88" s="26"/>
      <c r="S88" s="55">
        <f>'NB POURC BVO'!F80</f>
        <v>15113</v>
      </c>
      <c r="T88" s="58">
        <f t="shared" si="13"/>
        <v>0.28382819689372168</v>
      </c>
      <c r="U88" s="26"/>
      <c r="V88" s="66">
        <f t="shared" si="14"/>
        <v>0.58757310002981966</v>
      </c>
      <c r="W88" s="26"/>
      <c r="X88" s="89">
        <f>'NB VOTE EXERCE TOTAL'!B80</f>
        <v>41827</v>
      </c>
      <c r="Y88" s="76">
        <f t="shared" si="8"/>
        <v>0.78552782316374636</v>
      </c>
    </row>
    <row r="89" spans="1:25" ht="16.2" thickTop="1" thickBot="1" x14ac:dyDescent="0.3">
      <c r="A89" s="83" t="s">
        <v>90</v>
      </c>
      <c r="B89" s="35"/>
      <c r="C89" s="81">
        <f>'NB ELECTEURS'!C81</f>
        <v>57805</v>
      </c>
      <c r="D89" s="36"/>
      <c r="E89" s="78">
        <f>'NB ELECTEURS'!D81</f>
        <v>57872</v>
      </c>
      <c r="F89" s="79">
        <f>'NB ELECTEURS'!E81</f>
        <v>15</v>
      </c>
      <c r="G89" s="79">
        <f>'NB ELECTEURS'!F81</f>
        <v>26</v>
      </c>
      <c r="H89" s="80">
        <f t="shared" si="9"/>
        <v>57913</v>
      </c>
      <c r="I89" s="36"/>
      <c r="J89" s="90">
        <f>'VOTES ANTICIPES'!AW81</f>
        <v>18420</v>
      </c>
      <c r="K89" s="71">
        <f t="shared" si="10"/>
        <v>0.31865755557477726</v>
      </c>
      <c r="L89" s="26"/>
      <c r="M89" s="57">
        <f>'NB POURC BVO'!D81</f>
        <v>3120</v>
      </c>
      <c r="N89" s="58">
        <f t="shared" si="11"/>
        <v>5.3873914319755495E-2</v>
      </c>
      <c r="O89" s="26"/>
      <c r="P89" s="66">
        <f t="shared" si="12"/>
        <v>0.37253146989453279</v>
      </c>
      <c r="Q89" s="26"/>
      <c r="R89" s="26"/>
      <c r="S89" s="55">
        <f>'NB POURC BVO'!F81</f>
        <v>12211</v>
      </c>
      <c r="T89" s="58">
        <f t="shared" si="13"/>
        <v>0.21085075889696614</v>
      </c>
      <c r="U89" s="26"/>
      <c r="V89" s="66">
        <f t="shared" si="14"/>
        <v>0.5295083144717434</v>
      </c>
      <c r="W89" s="26"/>
      <c r="X89" s="89">
        <f>'NB VOTE EXERCE TOTAL'!B81</f>
        <v>42820</v>
      </c>
      <c r="Y89" s="76">
        <f t="shared" si="8"/>
        <v>0.73938493947818285</v>
      </c>
    </row>
    <row r="90" spans="1:25" ht="16.2" thickTop="1" thickBot="1" x14ac:dyDescent="0.3">
      <c r="A90" s="83" t="s">
        <v>91</v>
      </c>
      <c r="B90" s="35"/>
      <c r="C90" s="81">
        <f>'NB ELECTEURS'!C82</f>
        <v>55609</v>
      </c>
      <c r="D90" s="36"/>
      <c r="E90" s="78">
        <f>'NB ELECTEURS'!D82</f>
        <v>55839</v>
      </c>
      <c r="F90" s="79">
        <f>'NB ELECTEURS'!E82</f>
        <v>84</v>
      </c>
      <c r="G90" s="79">
        <f>'NB ELECTEURS'!F82</f>
        <v>8</v>
      </c>
      <c r="H90" s="80">
        <f t="shared" si="9"/>
        <v>55931</v>
      </c>
      <c r="I90" s="36"/>
      <c r="J90" s="90">
        <f>'VOTES ANTICIPES'!AW82</f>
        <v>10878</v>
      </c>
      <c r="K90" s="71">
        <f t="shared" si="10"/>
        <v>0.19561581758348467</v>
      </c>
      <c r="L90" s="26"/>
      <c r="M90" s="57">
        <f>'NB POURC BVO'!D82</f>
        <v>1805</v>
      </c>
      <c r="N90" s="58">
        <f t="shared" si="11"/>
        <v>3.227190645616921E-2</v>
      </c>
      <c r="O90" s="26"/>
      <c r="P90" s="66">
        <f t="shared" si="12"/>
        <v>0.22788772403965388</v>
      </c>
      <c r="Q90" s="26"/>
      <c r="R90" s="26"/>
      <c r="S90" s="55">
        <f>'NB POURC BVO'!F82</f>
        <v>9372</v>
      </c>
      <c r="T90" s="58">
        <f t="shared" si="13"/>
        <v>0.16756360515635335</v>
      </c>
      <c r="U90" s="26"/>
      <c r="V90" s="66">
        <f t="shared" si="14"/>
        <v>0.36317942273983805</v>
      </c>
      <c r="W90" s="26"/>
      <c r="X90" s="89">
        <f>'NB VOTE EXERCE TOTAL'!B82</f>
        <v>30033</v>
      </c>
      <c r="Y90" s="76">
        <f t="shared" si="8"/>
        <v>0.53696518925104142</v>
      </c>
    </row>
    <row r="91" spans="1:25" ht="16.2" thickTop="1" thickBot="1" x14ac:dyDescent="0.3">
      <c r="A91" s="83" t="s">
        <v>92</v>
      </c>
      <c r="B91" s="35"/>
      <c r="C91" s="81">
        <f>'NB ELECTEURS'!C83</f>
        <v>57362</v>
      </c>
      <c r="D91" s="36"/>
      <c r="E91" s="78">
        <f>'NB ELECTEURS'!D83</f>
        <v>57494</v>
      </c>
      <c r="F91" s="79">
        <f>'NB ELECTEURS'!E83</f>
        <v>41</v>
      </c>
      <c r="G91" s="79">
        <f>'NB ELECTEURS'!F83</f>
        <v>2</v>
      </c>
      <c r="H91" s="80">
        <f t="shared" si="9"/>
        <v>57537</v>
      </c>
      <c r="I91" s="36"/>
      <c r="J91" s="90">
        <f>'VOTES ANTICIPES'!AW83</f>
        <v>10807</v>
      </c>
      <c r="K91" s="71">
        <f t="shared" si="10"/>
        <v>0.18839998605348487</v>
      </c>
      <c r="L91" s="26"/>
      <c r="M91" s="57">
        <f>'NB POURC BVO'!D83</f>
        <v>1486</v>
      </c>
      <c r="N91" s="58">
        <f t="shared" si="11"/>
        <v>2.5826859238403114E-2</v>
      </c>
      <c r="O91" s="26"/>
      <c r="P91" s="66">
        <f t="shared" si="12"/>
        <v>0.21422684529188799</v>
      </c>
      <c r="Q91" s="26"/>
      <c r="R91" s="26"/>
      <c r="S91" s="55">
        <f>'NB POURC BVO'!F83</f>
        <v>6231</v>
      </c>
      <c r="T91" s="58">
        <f t="shared" si="13"/>
        <v>0.1082955315709891</v>
      </c>
      <c r="U91" s="26"/>
      <c r="V91" s="66">
        <f t="shared" si="14"/>
        <v>0.29669551762447399</v>
      </c>
      <c r="W91" s="26"/>
      <c r="X91" s="89">
        <f>'NB VOTE EXERCE TOTAL'!B83</f>
        <v>33807</v>
      </c>
      <c r="Y91" s="76">
        <f t="shared" si="8"/>
        <v>0.58756973773397991</v>
      </c>
    </row>
    <row r="92" spans="1:25" ht="16.2" thickTop="1" thickBot="1" x14ac:dyDescent="0.3">
      <c r="A92" s="83" t="s">
        <v>93</v>
      </c>
      <c r="B92" s="35"/>
      <c r="C92" s="81">
        <f>'NB ELECTEURS'!C84</f>
        <v>41539</v>
      </c>
      <c r="D92" s="36"/>
      <c r="E92" s="78">
        <f>'NB ELECTEURS'!D84</f>
        <v>41556</v>
      </c>
      <c r="F92" s="79">
        <f>'NB ELECTEURS'!E84</f>
        <v>12</v>
      </c>
      <c r="G92" s="79">
        <f>'NB ELECTEURS'!F84</f>
        <v>8</v>
      </c>
      <c r="H92" s="80">
        <f t="shared" si="9"/>
        <v>41576</v>
      </c>
      <c r="I92" s="36"/>
      <c r="J92" s="90">
        <f>'VOTES ANTICIPES'!AW84</f>
        <v>9171</v>
      </c>
      <c r="K92" s="71">
        <f t="shared" si="10"/>
        <v>0.2207804713642601</v>
      </c>
      <c r="L92" s="26"/>
      <c r="M92" s="57">
        <f>'NB POURC BVO'!D84</f>
        <v>3518</v>
      </c>
      <c r="N92" s="58">
        <f t="shared" si="11"/>
        <v>8.4616124687319605E-2</v>
      </c>
      <c r="O92" s="26"/>
      <c r="P92" s="66">
        <f t="shared" si="12"/>
        <v>0.30539659605157971</v>
      </c>
      <c r="Q92" s="26"/>
      <c r="R92" s="26"/>
      <c r="S92" s="55">
        <f>'NB POURC BVO'!F84</f>
        <v>10801</v>
      </c>
      <c r="T92" s="58">
        <f t="shared" si="13"/>
        <v>0.25978930152010776</v>
      </c>
      <c r="U92" s="26"/>
      <c r="V92" s="66">
        <f t="shared" si="14"/>
        <v>0.48056977288436786</v>
      </c>
      <c r="W92" s="26"/>
      <c r="X92" s="89">
        <f>'NB VOTE EXERCE TOTAL'!B84</f>
        <v>30150</v>
      </c>
      <c r="Y92" s="76">
        <f t="shared" si="8"/>
        <v>0.72517798730036565</v>
      </c>
    </row>
    <row r="93" spans="1:25" ht="16.2" thickTop="1" thickBot="1" x14ac:dyDescent="0.3">
      <c r="A93" s="83" t="s">
        <v>94</v>
      </c>
      <c r="B93" s="35"/>
      <c r="C93" s="81">
        <f>'NB ELECTEURS'!C85</f>
        <v>46376</v>
      </c>
      <c r="D93" s="36"/>
      <c r="E93" s="78">
        <f>'NB ELECTEURS'!D85</f>
        <v>46440</v>
      </c>
      <c r="F93" s="79">
        <f>'NB ELECTEURS'!E85</f>
        <v>62</v>
      </c>
      <c r="G93" s="79">
        <f>'NB ELECTEURS'!F85</f>
        <v>4</v>
      </c>
      <c r="H93" s="80">
        <f t="shared" si="9"/>
        <v>46506</v>
      </c>
      <c r="I93" s="36"/>
      <c r="J93" s="90">
        <f>'VOTES ANTICIPES'!AW85</f>
        <v>7546</v>
      </c>
      <c r="K93" s="71">
        <f t="shared" si="10"/>
        <v>0.16271347248576851</v>
      </c>
      <c r="L93" s="26"/>
      <c r="M93" s="57">
        <f>'NB POURC BVO'!D85</f>
        <v>2592</v>
      </c>
      <c r="N93" s="58">
        <f t="shared" si="11"/>
        <v>5.5734743904012382E-2</v>
      </c>
      <c r="O93" s="26"/>
      <c r="P93" s="66">
        <f t="shared" si="12"/>
        <v>0.2184482163897809</v>
      </c>
      <c r="Q93" s="26"/>
      <c r="R93" s="26"/>
      <c r="S93" s="55">
        <f>'NB POURC BVO'!F85</f>
        <v>9641</v>
      </c>
      <c r="T93" s="58">
        <f t="shared" si="13"/>
        <v>0.20730658409667571</v>
      </c>
      <c r="U93" s="26"/>
      <c r="V93" s="66">
        <f t="shared" si="14"/>
        <v>0.37002005658244419</v>
      </c>
      <c r="W93" s="26"/>
      <c r="X93" s="89">
        <f>'NB VOTE EXERCE TOTAL'!B85</f>
        <v>25934</v>
      </c>
      <c r="Y93" s="76">
        <f t="shared" si="8"/>
        <v>0.55764847546553131</v>
      </c>
    </row>
    <row r="94" spans="1:25" ht="16.2" thickTop="1" thickBot="1" x14ac:dyDescent="0.3">
      <c r="A94" s="83" t="s">
        <v>95</v>
      </c>
      <c r="B94" s="35"/>
      <c r="C94" s="81">
        <f>'NB ELECTEURS'!C86</f>
        <v>46369</v>
      </c>
      <c r="D94" s="36"/>
      <c r="E94" s="78">
        <f>'NB ELECTEURS'!D86</f>
        <v>46476</v>
      </c>
      <c r="F94" s="79">
        <f>'NB ELECTEURS'!E86</f>
        <v>31</v>
      </c>
      <c r="G94" s="79">
        <f>'NB ELECTEURS'!F86</f>
        <v>7</v>
      </c>
      <c r="H94" s="80">
        <f t="shared" si="9"/>
        <v>46514</v>
      </c>
      <c r="I94" s="36"/>
      <c r="J94" s="90">
        <f>'VOTES ANTICIPES'!AW86</f>
        <v>12106</v>
      </c>
      <c r="K94" s="71">
        <f t="shared" si="10"/>
        <v>0.26107960059522528</v>
      </c>
      <c r="L94" s="26"/>
      <c r="M94" s="57">
        <f>'NB POURC BVO'!D86</f>
        <v>3598</v>
      </c>
      <c r="N94" s="58">
        <f t="shared" si="11"/>
        <v>7.73530549941953E-2</v>
      </c>
      <c r="O94" s="26"/>
      <c r="P94" s="66">
        <f t="shared" si="12"/>
        <v>0.33843265558942059</v>
      </c>
      <c r="Q94" s="26"/>
      <c r="R94" s="26"/>
      <c r="S94" s="55">
        <f>'NB POURC BVO'!F86</f>
        <v>11633</v>
      </c>
      <c r="T94" s="58">
        <f t="shared" si="13"/>
        <v>0.25009674506600166</v>
      </c>
      <c r="U94" s="26"/>
      <c r="V94" s="66">
        <f t="shared" si="14"/>
        <v>0.51117634566122694</v>
      </c>
      <c r="W94" s="26"/>
      <c r="X94" s="89">
        <f>'NB VOTE EXERCE TOTAL'!B86</f>
        <v>33111</v>
      </c>
      <c r="Y94" s="76">
        <f t="shared" si="8"/>
        <v>0.71185019564002239</v>
      </c>
    </row>
    <row r="95" spans="1:25" ht="16.2" thickTop="1" thickBot="1" x14ac:dyDescent="0.3">
      <c r="A95" s="83" t="s">
        <v>96</v>
      </c>
      <c r="B95" s="35"/>
      <c r="C95" s="81">
        <f>'NB ELECTEURS'!C87</f>
        <v>63546</v>
      </c>
      <c r="D95" s="36"/>
      <c r="E95" s="78">
        <f>'NB ELECTEURS'!D87</f>
        <v>63643</v>
      </c>
      <c r="F95" s="79">
        <f>'NB ELECTEURS'!E87</f>
        <v>20</v>
      </c>
      <c r="G95" s="79">
        <f>'NB ELECTEURS'!F87</f>
        <v>11</v>
      </c>
      <c r="H95" s="80">
        <f t="shared" si="9"/>
        <v>63674</v>
      </c>
      <c r="I95" s="36"/>
      <c r="J95" s="90">
        <f>'VOTES ANTICIPES'!AW87</f>
        <v>12989</v>
      </c>
      <c r="K95" s="71">
        <f t="shared" si="10"/>
        <v>0.20440310955843011</v>
      </c>
      <c r="L95" s="26"/>
      <c r="M95" s="57">
        <f>'NB POURC BVO'!D87</f>
        <v>2129</v>
      </c>
      <c r="N95" s="58">
        <f t="shared" si="11"/>
        <v>3.3435939315890319E-2</v>
      </c>
      <c r="O95" s="26"/>
      <c r="P95" s="66">
        <f t="shared" si="12"/>
        <v>0.23783904887432042</v>
      </c>
      <c r="Q95" s="26"/>
      <c r="R95" s="26"/>
      <c r="S95" s="55">
        <f>'NB POURC BVO'!F87</f>
        <v>13017</v>
      </c>
      <c r="T95" s="58">
        <f t="shared" si="13"/>
        <v>0.20443195024656846</v>
      </c>
      <c r="U95" s="26"/>
      <c r="V95" s="66">
        <f t="shared" si="14"/>
        <v>0.40883505980499857</v>
      </c>
      <c r="W95" s="26"/>
      <c r="X95" s="89">
        <f>'NB VOTE EXERCE TOTAL'!B87</f>
        <v>37847</v>
      </c>
      <c r="Y95" s="76">
        <f t="shared" si="8"/>
        <v>0.59438703395420422</v>
      </c>
    </row>
    <row r="96" spans="1:25" ht="16.2" thickTop="1" thickBot="1" x14ac:dyDescent="0.3">
      <c r="A96" s="83" t="s">
        <v>97</v>
      </c>
      <c r="B96" s="35"/>
      <c r="C96" s="81">
        <f>'NB ELECTEURS'!C88</f>
        <v>40401</v>
      </c>
      <c r="D96" s="36"/>
      <c r="E96" s="78">
        <f>'NB ELECTEURS'!D88</f>
        <v>40500</v>
      </c>
      <c r="F96" s="79">
        <f>'NB ELECTEURS'!E88</f>
        <v>17</v>
      </c>
      <c r="G96" s="79">
        <f>'NB ELECTEURS'!F88</f>
        <v>10</v>
      </c>
      <c r="H96" s="80">
        <f t="shared" si="9"/>
        <v>40527</v>
      </c>
      <c r="I96" s="36"/>
      <c r="J96" s="90">
        <f>'VOTES ANTICIPES'!AW88</f>
        <v>10323</v>
      </c>
      <c r="K96" s="71">
        <f t="shared" si="10"/>
        <v>0.25551347738917352</v>
      </c>
      <c r="L96" s="26"/>
      <c r="M96" s="57">
        <f>'NB POURC BVO'!D88</f>
        <v>2195</v>
      </c>
      <c r="N96" s="58">
        <f t="shared" si="11"/>
        <v>5.4161423248698395E-2</v>
      </c>
      <c r="O96" s="26"/>
      <c r="P96" s="66">
        <f t="shared" si="12"/>
        <v>0.3096749006378719</v>
      </c>
      <c r="Q96" s="26"/>
      <c r="R96" s="26"/>
      <c r="S96" s="55">
        <f>'NB POURC BVO'!F88</f>
        <v>7880</v>
      </c>
      <c r="T96" s="58">
        <f t="shared" si="13"/>
        <v>0.19443827571742295</v>
      </c>
      <c r="U96" s="26"/>
      <c r="V96" s="66">
        <f t="shared" si="14"/>
        <v>0.44995175310659646</v>
      </c>
      <c r="W96" s="26"/>
      <c r="X96" s="89">
        <f>'NB VOTE EXERCE TOTAL'!B88</f>
        <v>26883</v>
      </c>
      <c r="Y96" s="76">
        <f t="shared" si="8"/>
        <v>0.66333555407506106</v>
      </c>
    </row>
    <row r="97" spans="1:25" ht="16.2" thickTop="1" thickBot="1" x14ac:dyDescent="0.3">
      <c r="A97" s="83" t="s">
        <v>98</v>
      </c>
      <c r="B97" s="35"/>
      <c r="C97" s="81">
        <f>'NB ELECTEURS'!C89</f>
        <v>53590</v>
      </c>
      <c r="D97" s="36"/>
      <c r="E97" s="78">
        <f>'NB ELECTEURS'!D89</f>
        <v>53696</v>
      </c>
      <c r="F97" s="79">
        <f>'NB ELECTEURS'!E89</f>
        <v>31</v>
      </c>
      <c r="G97" s="79">
        <f>'NB ELECTEURS'!F89</f>
        <v>8</v>
      </c>
      <c r="H97" s="80">
        <f t="shared" si="9"/>
        <v>53735</v>
      </c>
      <c r="I97" s="36"/>
      <c r="J97" s="90">
        <f>'VOTES ANTICIPES'!AW89</f>
        <v>9566</v>
      </c>
      <c r="K97" s="71">
        <f t="shared" si="10"/>
        <v>0.17850345213659266</v>
      </c>
      <c r="L97" s="26"/>
      <c r="M97" s="57">
        <f>'NB POURC BVO'!D89</f>
        <v>2443</v>
      </c>
      <c r="N97" s="58">
        <f t="shared" si="11"/>
        <v>4.546385037684935E-2</v>
      </c>
      <c r="O97" s="26"/>
      <c r="P97" s="66">
        <f t="shared" si="12"/>
        <v>0.22396730251344202</v>
      </c>
      <c r="Q97" s="26"/>
      <c r="R97" s="26"/>
      <c r="S97" s="55">
        <f>'NB POURC BVO'!F89</f>
        <v>9840</v>
      </c>
      <c r="T97" s="58">
        <f t="shared" si="13"/>
        <v>0.18312087094072765</v>
      </c>
      <c r="U97" s="26"/>
      <c r="V97" s="66">
        <f t="shared" si="14"/>
        <v>0.36162432307732029</v>
      </c>
      <c r="W97" s="26"/>
      <c r="X97" s="89">
        <f>'NB VOTE EXERCE TOTAL'!B89</f>
        <v>28749</v>
      </c>
      <c r="Y97" s="76">
        <f t="shared" si="8"/>
        <v>0.535014422629571</v>
      </c>
    </row>
    <row r="98" spans="1:25" ht="16.2" thickTop="1" thickBot="1" x14ac:dyDescent="0.3">
      <c r="A98" s="83" t="s">
        <v>99</v>
      </c>
      <c r="B98" s="35"/>
      <c r="C98" s="81">
        <f>'NB ELECTEURS'!C90</f>
        <v>44743</v>
      </c>
      <c r="D98" s="36"/>
      <c r="E98" s="78">
        <f>'NB ELECTEURS'!D90</f>
        <v>44813</v>
      </c>
      <c r="F98" s="79">
        <f>'NB ELECTEURS'!E90</f>
        <v>24</v>
      </c>
      <c r="G98" s="79">
        <f>'NB ELECTEURS'!F90</f>
        <v>36</v>
      </c>
      <c r="H98" s="80">
        <f t="shared" si="9"/>
        <v>44873</v>
      </c>
      <c r="I98" s="36"/>
      <c r="J98" s="90">
        <f>'VOTES ANTICIPES'!AW90</f>
        <v>12279</v>
      </c>
      <c r="K98" s="71">
        <f t="shared" si="10"/>
        <v>0.27443398967436244</v>
      </c>
      <c r="L98" s="26"/>
      <c r="M98" s="57">
        <f>'NB POURC BVO'!D90</f>
        <v>3516</v>
      </c>
      <c r="N98" s="58">
        <f t="shared" si="11"/>
        <v>7.8354467051456336E-2</v>
      </c>
      <c r="O98" s="26"/>
      <c r="P98" s="66">
        <f t="shared" si="12"/>
        <v>0.35278845672581877</v>
      </c>
      <c r="Q98" s="26"/>
      <c r="R98" s="26"/>
      <c r="S98" s="55">
        <f>'NB POURC BVO'!F90</f>
        <v>11306</v>
      </c>
      <c r="T98" s="58">
        <f t="shared" si="13"/>
        <v>0.25195551890892071</v>
      </c>
      <c r="U98" s="26"/>
      <c r="V98" s="66">
        <f t="shared" si="14"/>
        <v>0.52638950858328315</v>
      </c>
      <c r="W98" s="26"/>
      <c r="X98" s="89">
        <f>'NB VOTE EXERCE TOTAL'!B90</f>
        <v>32888</v>
      </c>
      <c r="Y98" s="76">
        <f t="shared" si="8"/>
        <v>0.73291288748245043</v>
      </c>
    </row>
    <row r="99" spans="1:25" ht="16.2" thickTop="1" thickBot="1" x14ac:dyDescent="0.3">
      <c r="A99" s="83" t="s">
        <v>100</v>
      </c>
      <c r="B99" s="35"/>
      <c r="C99" s="81">
        <f>'NB ELECTEURS'!C91</f>
        <v>50092</v>
      </c>
      <c r="D99" s="36"/>
      <c r="E99" s="78">
        <f>'NB ELECTEURS'!D91</f>
        <v>50193</v>
      </c>
      <c r="F99" s="79">
        <f>'NB ELECTEURS'!E91</f>
        <v>19</v>
      </c>
      <c r="G99" s="79">
        <f>'NB ELECTEURS'!F91</f>
        <v>1</v>
      </c>
      <c r="H99" s="80">
        <f t="shared" si="9"/>
        <v>50213</v>
      </c>
      <c r="I99" s="36"/>
      <c r="J99" s="90">
        <f>'VOTES ANTICIPES'!AW91</f>
        <v>14989</v>
      </c>
      <c r="K99" s="71">
        <f t="shared" si="10"/>
        <v>0.29922941787111712</v>
      </c>
      <c r="L99" s="26"/>
      <c r="M99" s="57">
        <f>'NB POURC BVO'!D91</f>
        <v>2588</v>
      </c>
      <c r="N99" s="58">
        <f t="shared" si="11"/>
        <v>5.1540437735247843E-2</v>
      </c>
      <c r="O99" s="26"/>
      <c r="P99" s="66">
        <f t="shared" si="12"/>
        <v>0.35076985560636498</v>
      </c>
      <c r="Q99" s="26"/>
      <c r="R99" s="26"/>
      <c r="S99" s="55">
        <f>'NB POURC BVO'!F91</f>
        <v>9923</v>
      </c>
      <c r="T99" s="58">
        <f t="shared" si="13"/>
        <v>0.19761814669507896</v>
      </c>
      <c r="U99" s="26"/>
      <c r="V99" s="66">
        <f t="shared" si="14"/>
        <v>0.49684756456619605</v>
      </c>
      <c r="W99" s="26"/>
      <c r="X99" s="89">
        <f>'NB VOTE EXERCE TOTAL'!B91</f>
        <v>34832</v>
      </c>
      <c r="Y99" s="76">
        <f t="shared" si="8"/>
        <v>0.69368490231613322</v>
      </c>
    </row>
    <row r="100" spans="1:25" ht="16.2" thickTop="1" thickBot="1" x14ac:dyDescent="0.3">
      <c r="A100" s="83" t="s">
        <v>101</v>
      </c>
      <c r="B100" s="35"/>
      <c r="C100" s="81">
        <f>'NB ELECTEURS'!C92</f>
        <v>32505</v>
      </c>
      <c r="D100" s="36"/>
      <c r="E100" s="78">
        <f>'NB ELECTEURS'!D92</f>
        <v>32522</v>
      </c>
      <c r="F100" s="79">
        <f>'NB ELECTEURS'!E92</f>
        <v>5</v>
      </c>
      <c r="G100" s="79">
        <f>'NB ELECTEURS'!F92</f>
        <v>13</v>
      </c>
      <c r="H100" s="80">
        <f t="shared" si="9"/>
        <v>32540</v>
      </c>
      <c r="I100" s="36"/>
      <c r="J100" s="90">
        <f>'VOTES ANTICIPES'!AW92</f>
        <v>6086</v>
      </c>
      <c r="K100" s="71">
        <f t="shared" si="10"/>
        <v>0.18723273342562682</v>
      </c>
      <c r="L100" s="26"/>
      <c r="M100" s="57">
        <f>'NB POURC BVO'!D92</f>
        <v>2619</v>
      </c>
      <c r="N100" s="58">
        <f t="shared" si="11"/>
        <v>8.0485556238475725E-2</v>
      </c>
      <c r="O100" s="26"/>
      <c r="P100" s="66">
        <f t="shared" si="12"/>
        <v>0.26771828966410255</v>
      </c>
      <c r="Q100" s="26"/>
      <c r="R100" s="26"/>
      <c r="S100" s="55">
        <f>'NB POURC BVO'!F92</f>
        <v>7661</v>
      </c>
      <c r="T100" s="58">
        <f t="shared" si="13"/>
        <v>0.23543331284572833</v>
      </c>
      <c r="U100" s="26"/>
      <c r="V100" s="66">
        <f t="shared" si="14"/>
        <v>0.42266604627135518</v>
      </c>
      <c r="W100" s="26"/>
      <c r="X100" s="89">
        <f>'NB VOTE EXERCE TOTAL'!B92</f>
        <v>19501</v>
      </c>
      <c r="Y100" s="76">
        <f t="shared" si="8"/>
        <v>0.59929317762753531</v>
      </c>
    </row>
    <row r="101" spans="1:25" ht="16.2" thickTop="1" thickBot="1" x14ac:dyDescent="0.3">
      <c r="A101" s="83" t="s">
        <v>102</v>
      </c>
      <c r="B101" s="35"/>
      <c r="C101" s="81">
        <f>'NB ELECTEURS'!C93</f>
        <v>52049</v>
      </c>
      <c r="D101" s="36"/>
      <c r="E101" s="78">
        <f>'NB ELECTEURS'!D93</f>
        <v>52149</v>
      </c>
      <c r="F101" s="79">
        <f>'NB ELECTEURS'!E93</f>
        <v>14</v>
      </c>
      <c r="G101" s="79">
        <f>'NB ELECTEURS'!F93</f>
        <v>6</v>
      </c>
      <c r="H101" s="80">
        <f t="shared" si="9"/>
        <v>52169</v>
      </c>
      <c r="I101" s="36"/>
      <c r="J101" s="90">
        <f>'VOTES ANTICIPES'!AW93</f>
        <v>14857</v>
      </c>
      <c r="K101" s="71">
        <f t="shared" si="10"/>
        <v>0.28544256373801608</v>
      </c>
      <c r="L101" s="26"/>
      <c r="M101" s="57">
        <f>'NB POURC BVO'!D93</f>
        <v>3154</v>
      </c>
      <c r="N101" s="58">
        <f t="shared" si="11"/>
        <v>6.0457359734708352E-2</v>
      </c>
      <c r="O101" s="26"/>
      <c r="P101" s="66">
        <f t="shared" si="12"/>
        <v>0.34589992347272441</v>
      </c>
      <c r="Q101" s="26"/>
      <c r="R101" s="26"/>
      <c r="S101" s="55">
        <f>'NB POURC BVO'!F93</f>
        <v>11718</v>
      </c>
      <c r="T101" s="58">
        <f t="shared" si="13"/>
        <v>0.22461615135425253</v>
      </c>
      <c r="U101" s="26"/>
      <c r="V101" s="66">
        <f t="shared" si="14"/>
        <v>0.51005871509226863</v>
      </c>
      <c r="W101" s="26"/>
      <c r="X101" s="89">
        <f>'NB VOTE EXERCE TOTAL'!B93</f>
        <v>38206</v>
      </c>
      <c r="Y101" s="76">
        <f t="shared" si="8"/>
        <v>0.73235062968429532</v>
      </c>
    </row>
    <row r="102" spans="1:25" ht="16.2" thickTop="1" thickBot="1" x14ac:dyDescent="0.3">
      <c r="A102" s="83" t="s">
        <v>103</v>
      </c>
      <c r="B102" s="35"/>
      <c r="C102" s="81">
        <f>'NB ELECTEURS'!C94</f>
        <v>45718</v>
      </c>
      <c r="D102" s="36"/>
      <c r="E102" s="78">
        <f>'NB ELECTEURS'!D94</f>
        <v>45768</v>
      </c>
      <c r="F102" s="79">
        <f>'NB ELECTEURS'!E94</f>
        <v>10</v>
      </c>
      <c r="G102" s="79">
        <f>'NB ELECTEURS'!F94</f>
        <v>4</v>
      </c>
      <c r="H102" s="80">
        <f t="shared" si="9"/>
        <v>45782</v>
      </c>
      <c r="I102" s="36"/>
      <c r="J102" s="90">
        <f>'VOTES ANTICIPES'!AW94</f>
        <v>12522</v>
      </c>
      <c r="K102" s="71">
        <f t="shared" si="10"/>
        <v>0.27389649590970733</v>
      </c>
      <c r="L102" s="26"/>
      <c r="M102" s="57">
        <f>'NB POURC BVO'!D94</f>
        <v>2834</v>
      </c>
      <c r="N102" s="58">
        <f t="shared" si="11"/>
        <v>6.1902057577213752E-2</v>
      </c>
      <c r="O102" s="26"/>
      <c r="P102" s="66">
        <f t="shared" si="12"/>
        <v>0.33579855348692106</v>
      </c>
      <c r="Q102" s="26"/>
      <c r="R102" s="26"/>
      <c r="S102" s="55">
        <f>'NB POURC BVO'!F94</f>
        <v>9369</v>
      </c>
      <c r="T102" s="58">
        <f t="shared" si="13"/>
        <v>0.2046437464505701</v>
      </c>
      <c r="U102" s="26"/>
      <c r="V102" s="66">
        <f t="shared" si="14"/>
        <v>0.47854024236027742</v>
      </c>
      <c r="W102" s="26"/>
      <c r="X102" s="89">
        <f>'NB VOTE EXERCE TOTAL'!B94</f>
        <v>31045</v>
      </c>
      <c r="Y102" s="76">
        <f t="shared" si="8"/>
        <v>0.67810493206937228</v>
      </c>
    </row>
    <row r="103" spans="1:25" ht="16.2" thickTop="1" thickBot="1" x14ac:dyDescent="0.3">
      <c r="A103" s="83" t="s">
        <v>104</v>
      </c>
      <c r="B103" s="35"/>
      <c r="C103" s="81">
        <f>'NB ELECTEURS'!C95</f>
        <v>63855</v>
      </c>
      <c r="D103" s="36"/>
      <c r="E103" s="78">
        <f>'NB ELECTEURS'!D95</f>
        <v>63900</v>
      </c>
      <c r="F103" s="79">
        <f>'NB ELECTEURS'!E95</f>
        <v>16</v>
      </c>
      <c r="G103" s="79">
        <f>'NB ELECTEURS'!F95</f>
        <v>7</v>
      </c>
      <c r="H103" s="80">
        <f t="shared" si="9"/>
        <v>63923</v>
      </c>
      <c r="I103" s="36"/>
      <c r="J103" s="90">
        <f>'VOTES ANTICIPES'!AW95</f>
        <v>17524</v>
      </c>
      <c r="K103" s="71">
        <f t="shared" si="10"/>
        <v>0.27443426513193953</v>
      </c>
      <c r="L103" s="26"/>
      <c r="M103" s="57">
        <f>'NB POURC BVO'!D95</f>
        <v>4758</v>
      </c>
      <c r="N103" s="58">
        <f t="shared" si="11"/>
        <v>7.4433302567151111E-2</v>
      </c>
      <c r="O103" s="26"/>
      <c r="P103" s="66">
        <f t="shared" si="12"/>
        <v>0.34886756769909066</v>
      </c>
      <c r="Q103" s="26"/>
      <c r="R103" s="26"/>
      <c r="S103" s="55">
        <f>'NB POURC BVO'!F95</f>
        <v>13922</v>
      </c>
      <c r="T103" s="58">
        <f t="shared" si="13"/>
        <v>0.21779328254305963</v>
      </c>
      <c r="U103" s="26"/>
      <c r="V103" s="66">
        <f t="shared" si="14"/>
        <v>0.49222754767499916</v>
      </c>
      <c r="W103" s="26"/>
      <c r="X103" s="89">
        <f>'NB VOTE EXERCE TOTAL'!B95</f>
        <v>46090</v>
      </c>
      <c r="Y103" s="76">
        <f t="shared" si="8"/>
        <v>0.72102373167717415</v>
      </c>
    </row>
    <row r="104" spans="1:25" ht="16.2" thickTop="1" thickBot="1" x14ac:dyDescent="0.3">
      <c r="A104" s="83" t="s">
        <v>105</v>
      </c>
      <c r="B104" s="35"/>
      <c r="C104" s="81">
        <f>'NB ELECTEURS'!C96</f>
        <v>46290</v>
      </c>
      <c r="D104" s="36"/>
      <c r="E104" s="78">
        <f>'NB ELECTEURS'!D96</f>
        <v>46386</v>
      </c>
      <c r="F104" s="79">
        <f>'NB ELECTEURS'!E96</f>
        <v>23</v>
      </c>
      <c r="G104" s="79">
        <f>'NB ELECTEURS'!F96</f>
        <v>7</v>
      </c>
      <c r="H104" s="80">
        <f t="shared" si="9"/>
        <v>46416</v>
      </c>
      <c r="I104" s="36"/>
      <c r="J104" s="90">
        <f>'VOTES ANTICIPES'!AW96</f>
        <v>13134</v>
      </c>
      <c r="K104" s="71">
        <f t="shared" si="10"/>
        <v>0.28373298768632532</v>
      </c>
      <c r="L104" s="26"/>
      <c r="M104" s="57">
        <f>'NB POURC BVO'!D96</f>
        <v>3451</v>
      </c>
      <c r="N104" s="58">
        <f t="shared" si="11"/>
        <v>7.4349362288865906E-2</v>
      </c>
      <c r="O104" s="26"/>
      <c r="P104" s="66">
        <f t="shared" si="12"/>
        <v>0.35808234997519123</v>
      </c>
      <c r="Q104" s="26"/>
      <c r="R104" s="26"/>
      <c r="S104" s="55">
        <f>'NB POURC BVO'!F96</f>
        <v>10703</v>
      </c>
      <c r="T104" s="58">
        <f t="shared" si="13"/>
        <v>0.23058859014133057</v>
      </c>
      <c r="U104" s="26"/>
      <c r="V104" s="66">
        <f t="shared" si="14"/>
        <v>0.51432157782765586</v>
      </c>
      <c r="W104" s="26"/>
      <c r="X104" s="89">
        <f>'NB VOTE EXERCE TOTAL'!B96</f>
        <v>33234</v>
      </c>
      <c r="Y104" s="76">
        <f t="shared" si="8"/>
        <v>0.71600310237849019</v>
      </c>
    </row>
    <row r="105" spans="1:25" ht="16.2" thickTop="1" thickBot="1" x14ac:dyDescent="0.3">
      <c r="A105" s="83" t="s">
        <v>106</v>
      </c>
      <c r="B105" s="35"/>
      <c r="C105" s="81">
        <f>'NB ELECTEURS'!C97</f>
        <v>51263</v>
      </c>
      <c r="D105" s="36"/>
      <c r="E105" s="78">
        <f>'NB ELECTEURS'!D97</f>
        <v>51202</v>
      </c>
      <c r="F105" s="79">
        <f>'NB ELECTEURS'!E97</f>
        <v>12</v>
      </c>
      <c r="G105" s="79">
        <f>'NB ELECTEURS'!F97</f>
        <v>16</v>
      </c>
      <c r="H105" s="80">
        <f t="shared" si="9"/>
        <v>51230</v>
      </c>
      <c r="I105" s="36"/>
      <c r="J105" s="90">
        <f>'VOTES ANTICIPES'!AW97</f>
        <v>11884</v>
      </c>
      <c r="K105" s="71">
        <f t="shared" si="10"/>
        <v>0.23182412266156877</v>
      </c>
      <c r="L105" s="26"/>
      <c r="M105" s="57">
        <f>'NB POURC BVO'!D97</f>
        <v>3851</v>
      </c>
      <c r="N105" s="58">
        <f t="shared" si="11"/>
        <v>7.5170798360335744E-2</v>
      </c>
      <c r="O105" s="26"/>
      <c r="P105" s="66">
        <f t="shared" si="12"/>
        <v>0.30699492102190451</v>
      </c>
      <c r="Q105" s="26"/>
      <c r="R105" s="26"/>
      <c r="S105" s="55">
        <f>'NB POURC BVO'!F97</f>
        <v>12211</v>
      </c>
      <c r="T105" s="58">
        <f t="shared" si="13"/>
        <v>0.23835643177825494</v>
      </c>
      <c r="U105" s="26"/>
      <c r="V105" s="66">
        <f t="shared" si="14"/>
        <v>0.47018055443982371</v>
      </c>
      <c r="W105" s="26"/>
      <c r="X105" s="89">
        <f>'NB VOTE EXERCE TOTAL'!B97</f>
        <v>35294</v>
      </c>
      <c r="Y105" s="76">
        <f t="shared" si="8"/>
        <v>0.68893226625024395</v>
      </c>
    </row>
    <row r="106" spans="1:25" ht="16.2" thickTop="1" thickBot="1" x14ac:dyDescent="0.3">
      <c r="A106" s="83" t="s">
        <v>107</v>
      </c>
      <c r="B106" s="35"/>
      <c r="C106" s="81">
        <f>'NB ELECTEURS'!C98</f>
        <v>53792</v>
      </c>
      <c r="D106" s="36"/>
      <c r="E106" s="78">
        <f>'NB ELECTEURS'!D98</f>
        <v>53873</v>
      </c>
      <c r="F106" s="79">
        <f>'NB ELECTEURS'!E98</f>
        <v>31</v>
      </c>
      <c r="G106" s="79">
        <f>'NB ELECTEURS'!F98</f>
        <v>6</v>
      </c>
      <c r="H106" s="80">
        <f t="shared" si="9"/>
        <v>53910</v>
      </c>
      <c r="I106" s="36"/>
      <c r="J106" s="90">
        <f>'VOTES ANTICIPES'!AW98</f>
        <v>8378</v>
      </c>
      <c r="K106" s="71">
        <f t="shared" si="10"/>
        <v>0.15574806662700774</v>
      </c>
      <c r="L106" s="26"/>
      <c r="M106" s="57">
        <f>'NB POURC BVO'!D98</f>
        <v>2386</v>
      </c>
      <c r="N106" s="58">
        <f t="shared" si="11"/>
        <v>4.4258950102021889E-2</v>
      </c>
      <c r="O106" s="26"/>
      <c r="P106" s="66">
        <f t="shared" si="12"/>
        <v>0.20000701672902962</v>
      </c>
      <c r="Q106" s="26"/>
      <c r="R106" s="26"/>
      <c r="S106" s="55">
        <f>'NB POURC BVO'!F98</f>
        <v>9791</v>
      </c>
      <c r="T106" s="58">
        <f t="shared" si="13"/>
        <v>0.18161751066592469</v>
      </c>
      <c r="U106" s="26"/>
      <c r="V106" s="66">
        <f t="shared" si="14"/>
        <v>0.33736557729293243</v>
      </c>
      <c r="W106" s="26"/>
      <c r="X106" s="89">
        <f>'NB VOTE EXERCE TOTAL'!B98</f>
        <v>30084</v>
      </c>
      <c r="Y106" s="76">
        <f t="shared" ref="Y106:Y134" si="15">X106/H106</f>
        <v>0.55804117974401779</v>
      </c>
    </row>
    <row r="107" spans="1:25" ht="16.2" thickTop="1" thickBot="1" x14ac:dyDescent="0.3">
      <c r="A107" s="83" t="s">
        <v>108</v>
      </c>
      <c r="B107" s="35"/>
      <c r="C107" s="81">
        <f>'NB ELECTEURS'!C99</f>
        <v>44478</v>
      </c>
      <c r="D107" s="36"/>
      <c r="E107" s="78">
        <f>'NB ELECTEURS'!D99</f>
        <v>44502</v>
      </c>
      <c r="F107" s="79">
        <f>'NB ELECTEURS'!E99</f>
        <v>3</v>
      </c>
      <c r="G107" s="79">
        <f>'NB ELECTEURS'!F99</f>
        <v>20</v>
      </c>
      <c r="H107" s="80">
        <f t="shared" si="9"/>
        <v>44525</v>
      </c>
      <c r="I107" s="36"/>
      <c r="J107" s="90">
        <f>'VOTES ANTICIPES'!AW99</f>
        <v>10247</v>
      </c>
      <c r="K107" s="71">
        <f t="shared" si="10"/>
        <v>0.23038356041188901</v>
      </c>
      <c r="L107" s="26"/>
      <c r="M107" s="57">
        <f>'NB POURC BVO'!D99</f>
        <v>2593</v>
      </c>
      <c r="N107" s="58">
        <f t="shared" si="11"/>
        <v>5.8236945536215612E-2</v>
      </c>
      <c r="O107" s="26"/>
      <c r="P107" s="66">
        <f t="shared" si="12"/>
        <v>0.28862050594810462</v>
      </c>
      <c r="Q107" s="26"/>
      <c r="R107" s="26"/>
      <c r="S107" s="55">
        <f>'NB POURC BVO'!F99</f>
        <v>8840</v>
      </c>
      <c r="T107" s="58">
        <f t="shared" si="13"/>
        <v>0.19854014598540146</v>
      </c>
      <c r="U107" s="26"/>
      <c r="V107" s="66">
        <f t="shared" si="14"/>
        <v>0.42892370639729049</v>
      </c>
      <c r="W107" s="26"/>
      <c r="X107" s="89">
        <f>'NB VOTE EXERCE TOTAL'!B99</f>
        <v>27061</v>
      </c>
      <c r="Y107" s="76">
        <f t="shared" si="15"/>
        <v>0.60777091521617066</v>
      </c>
    </row>
    <row r="108" spans="1:25" ht="16.2" thickTop="1" thickBot="1" x14ac:dyDescent="0.3">
      <c r="A108" s="83" t="s">
        <v>109</v>
      </c>
      <c r="B108" s="35"/>
      <c r="C108" s="81">
        <f>'NB ELECTEURS'!C100</f>
        <v>52235</v>
      </c>
      <c r="D108" s="36"/>
      <c r="E108" s="78">
        <f>'NB ELECTEURS'!D100</f>
        <v>52402</v>
      </c>
      <c r="F108" s="79">
        <f>'NB ELECTEURS'!E100</f>
        <v>48</v>
      </c>
      <c r="G108" s="79">
        <f>'NB ELECTEURS'!F100</f>
        <v>7</v>
      </c>
      <c r="H108" s="80">
        <f t="shared" si="9"/>
        <v>52457</v>
      </c>
      <c r="I108" s="36"/>
      <c r="J108" s="90">
        <f>'VOTES ANTICIPES'!AW100</f>
        <v>15138</v>
      </c>
      <c r="K108" s="71">
        <f t="shared" si="10"/>
        <v>0.28980568584282568</v>
      </c>
      <c r="L108" s="26"/>
      <c r="M108" s="57">
        <f>'NB POURC BVO'!D100</f>
        <v>2834</v>
      </c>
      <c r="N108" s="58">
        <f t="shared" si="11"/>
        <v>5.4025201593686255E-2</v>
      </c>
      <c r="O108" s="26"/>
      <c r="P108" s="66">
        <f t="shared" si="12"/>
        <v>0.34383088743651191</v>
      </c>
      <c r="Q108" s="26"/>
      <c r="R108" s="26"/>
      <c r="S108" s="55">
        <f>'NB POURC BVO'!F100</f>
        <v>10796</v>
      </c>
      <c r="T108" s="58">
        <f t="shared" si="13"/>
        <v>0.20580666069352041</v>
      </c>
      <c r="U108" s="26"/>
      <c r="V108" s="66">
        <f t="shared" si="14"/>
        <v>0.49561234653634612</v>
      </c>
      <c r="W108" s="26"/>
      <c r="X108" s="89">
        <f>'NB VOTE EXERCE TOTAL'!B100</f>
        <v>35785</v>
      </c>
      <c r="Y108" s="76">
        <f t="shared" si="15"/>
        <v>0.6821777837085613</v>
      </c>
    </row>
    <row r="109" spans="1:25" ht="16.2" thickTop="1" thickBot="1" x14ac:dyDescent="0.3">
      <c r="A109" s="83" t="s">
        <v>110</v>
      </c>
      <c r="B109" s="35"/>
      <c r="C109" s="81">
        <f>'NB ELECTEURS'!C101</f>
        <v>46307</v>
      </c>
      <c r="D109" s="36"/>
      <c r="E109" s="78">
        <f>'NB ELECTEURS'!D101</f>
        <v>46312</v>
      </c>
      <c r="F109" s="79">
        <f>'NB ELECTEURS'!E101</f>
        <v>8</v>
      </c>
      <c r="G109" s="79">
        <f>'NB ELECTEURS'!F101</f>
        <v>19</v>
      </c>
      <c r="H109" s="80">
        <f t="shared" si="9"/>
        <v>46339</v>
      </c>
      <c r="I109" s="36"/>
      <c r="J109" s="90">
        <f>'VOTES ANTICIPES'!AW101</f>
        <v>10018</v>
      </c>
      <c r="K109" s="71">
        <f t="shared" si="10"/>
        <v>0.21633878247349214</v>
      </c>
      <c r="L109" s="26"/>
      <c r="M109" s="57">
        <f>'NB POURC BVO'!D101</f>
        <v>2140</v>
      </c>
      <c r="N109" s="58">
        <f t="shared" si="11"/>
        <v>4.6181402274541962E-2</v>
      </c>
      <c r="O109" s="26"/>
      <c r="P109" s="66">
        <f t="shared" si="12"/>
        <v>0.26252018474803412</v>
      </c>
      <c r="Q109" s="26"/>
      <c r="R109" s="26"/>
      <c r="S109" s="55">
        <f>'NB POURC BVO'!F101</f>
        <v>7074</v>
      </c>
      <c r="T109" s="58">
        <f t="shared" si="13"/>
        <v>0.15265758864023823</v>
      </c>
      <c r="U109" s="26"/>
      <c r="V109" s="66">
        <f t="shared" si="14"/>
        <v>0.3689963711137304</v>
      </c>
      <c r="W109" s="26"/>
      <c r="X109" s="89">
        <f>'NB VOTE EXERCE TOTAL'!B101</f>
        <v>28492</v>
      </c>
      <c r="Y109" s="76">
        <f t="shared" si="15"/>
        <v>0.61486005308703251</v>
      </c>
    </row>
    <row r="110" spans="1:25" ht="16.2" thickTop="1" thickBot="1" x14ac:dyDescent="0.3">
      <c r="A110" s="83" t="s">
        <v>111</v>
      </c>
      <c r="B110" s="35"/>
      <c r="C110" s="81">
        <f>'NB ELECTEURS'!C102</f>
        <v>44660</v>
      </c>
      <c r="D110" s="36"/>
      <c r="E110" s="78">
        <f>'NB ELECTEURS'!D102</f>
        <v>44717</v>
      </c>
      <c r="F110" s="79">
        <f>'NB ELECTEURS'!E102</f>
        <v>11</v>
      </c>
      <c r="G110" s="79">
        <f>'NB ELECTEURS'!F102</f>
        <v>14</v>
      </c>
      <c r="H110" s="80">
        <f t="shared" si="9"/>
        <v>44742</v>
      </c>
      <c r="I110" s="36"/>
      <c r="J110" s="90">
        <f>'VOTES ANTICIPES'!AW102</f>
        <v>8789</v>
      </c>
      <c r="K110" s="71">
        <f t="shared" si="10"/>
        <v>0.19679802955665024</v>
      </c>
      <c r="L110" s="26"/>
      <c r="M110" s="57">
        <f>'NB POURC BVO'!D102</f>
        <v>2902</v>
      </c>
      <c r="N110" s="58">
        <f t="shared" si="11"/>
        <v>6.4860757230342861E-2</v>
      </c>
      <c r="O110" s="26"/>
      <c r="P110" s="66">
        <f t="shared" si="12"/>
        <v>0.26165878678699311</v>
      </c>
      <c r="Q110" s="26"/>
      <c r="R110" s="26"/>
      <c r="S110" s="55">
        <f>'NB POURC BVO'!F102</f>
        <v>9381</v>
      </c>
      <c r="T110" s="58">
        <f t="shared" si="13"/>
        <v>0.20966876760091188</v>
      </c>
      <c r="U110" s="26"/>
      <c r="V110" s="66">
        <f t="shared" si="14"/>
        <v>0.40646679715756212</v>
      </c>
      <c r="W110" s="26"/>
      <c r="X110" s="89">
        <f>'NB VOTE EXERCE TOTAL'!B102</f>
        <v>29042</v>
      </c>
      <c r="Y110" s="76">
        <f t="shared" si="15"/>
        <v>0.64909928031826913</v>
      </c>
    </row>
    <row r="111" spans="1:25" s="37" customFormat="1" ht="16.2" thickTop="1" thickBot="1" x14ac:dyDescent="0.3">
      <c r="A111" s="83" t="s">
        <v>112</v>
      </c>
      <c r="B111" s="35"/>
      <c r="C111" s="81">
        <f>'NB ELECTEURS'!C103</f>
        <v>40650</v>
      </c>
      <c r="D111" s="36"/>
      <c r="E111" s="78">
        <f>'NB ELECTEURS'!D103</f>
        <v>40878</v>
      </c>
      <c r="F111" s="79">
        <f>'NB ELECTEURS'!E103</f>
        <v>90</v>
      </c>
      <c r="G111" s="79">
        <f>'NB ELECTEURS'!F103</f>
        <v>20</v>
      </c>
      <c r="H111" s="80">
        <f t="shared" si="9"/>
        <v>40988</v>
      </c>
      <c r="I111" s="36"/>
      <c r="J111" s="90">
        <f>'VOTES ANTICIPES'!AW103</f>
        <v>9153</v>
      </c>
      <c r="K111" s="71">
        <f t="shared" si="10"/>
        <v>0.22516605166051659</v>
      </c>
      <c r="L111" s="26"/>
      <c r="M111" s="57">
        <f>'NB POURC BVO'!D103</f>
        <v>1962</v>
      </c>
      <c r="N111" s="58">
        <f t="shared" si="11"/>
        <v>4.7867668585927586E-2</v>
      </c>
      <c r="O111" s="26"/>
      <c r="P111" s="66">
        <f t="shared" si="12"/>
        <v>0.27303372024644418</v>
      </c>
      <c r="Q111" s="26"/>
      <c r="R111" s="26"/>
      <c r="S111" s="55">
        <f>'NB POURC BVO'!F103</f>
        <v>7588</v>
      </c>
      <c r="T111" s="58">
        <f t="shared" si="13"/>
        <v>0.18512735434761393</v>
      </c>
      <c r="U111" s="26"/>
      <c r="V111" s="66">
        <f t="shared" si="14"/>
        <v>0.41029340600813052</v>
      </c>
      <c r="W111" s="26"/>
      <c r="X111" s="89">
        <f>'NB VOTE EXERCE TOTAL'!B103</f>
        <v>23046</v>
      </c>
      <c r="Y111" s="76">
        <f t="shared" si="15"/>
        <v>0.56226212550014643</v>
      </c>
    </row>
    <row r="112" spans="1:25" ht="16.2" thickTop="1" thickBot="1" x14ac:dyDescent="0.3">
      <c r="A112" s="83" t="s">
        <v>113</v>
      </c>
      <c r="B112" s="35"/>
      <c r="C112" s="81">
        <f>'NB ELECTEURS'!C104</f>
        <v>54754</v>
      </c>
      <c r="D112" s="36"/>
      <c r="E112" s="78">
        <f>'NB ELECTEURS'!D104</f>
        <v>54885</v>
      </c>
      <c r="F112" s="79">
        <f>'NB ELECTEURS'!E104</f>
        <v>14</v>
      </c>
      <c r="G112" s="79">
        <f>'NB ELECTEURS'!F104</f>
        <v>3</v>
      </c>
      <c r="H112" s="80">
        <f t="shared" si="9"/>
        <v>54902</v>
      </c>
      <c r="I112" s="36"/>
      <c r="J112" s="90">
        <f>'VOTES ANTICIPES'!AW104</f>
        <v>12989</v>
      </c>
      <c r="K112" s="71">
        <f t="shared" si="10"/>
        <v>0.23722467764912153</v>
      </c>
      <c r="L112" s="26"/>
      <c r="M112" s="57">
        <f>'NB POURC BVO'!D104</f>
        <v>2898</v>
      </c>
      <c r="N112" s="58">
        <f t="shared" si="11"/>
        <v>5.2784962296455504E-2</v>
      </c>
      <c r="O112" s="26"/>
      <c r="P112" s="66">
        <f t="shared" si="12"/>
        <v>0.29000963994557705</v>
      </c>
      <c r="Q112" s="26"/>
      <c r="R112" s="26"/>
      <c r="S112" s="55">
        <f>'NB POURC BVO'!F104</f>
        <v>11066</v>
      </c>
      <c r="T112" s="58">
        <f t="shared" si="13"/>
        <v>0.20155914174347017</v>
      </c>
      <c r="U112" s="26"/>
      <c r="V112" s="66">
        <f t="shared" si="14"/>
        <v>0.4387838193925917</v>
      </c>
      <c r="W112" s="26"/>
      <c r="X112" s="89">
        <f>'NB VOTE EXERCE TOTAL'!B104</f>
        <v>37090</v>
      </c>
      <c r="Y112" s="76">
        <f t="shared" si="15"/>
        <v>0.67556737459473248</v>
      </c>
    </row>
    <row r="113" spans="1:25" ht="16.2" thickTop="1" thickBot="1" x14ac:dyDescent="0.3">
      <c r="A113" s="83" t="s">
        <v>114</v>
      </c>
      <c r="B113" s="35"/>
      <c r="C113" s="81">
        <f>'NB ELECTEURS'!C105</f>
        <v>59173</v>
      </c>
      <c r="D113" s="36"/>
      <c r="E113" s="78">
        <f>'NB ELECTEURS'!D105</f>
        <v>59388</v>
      </c>
      <c r="F113" s="79">
        <f>'NB ELECTEURS'!E105</f>
        <v>32</v>
      </c>
      <c r="G113" s="79">
        <f>'NB ELECTEURS'!F105</f>
        <v>40</v>
      </c>
      <c r="H113" s="80">
        <f t="shared" si="9"/>
        <v>59460</v>
      </c>
      <c r="I113" s="36"/>
      <c r="J113" s="90">
        <f>'VOTES ANTICIPES'!AW105</f>
        <v>17318</v>
      </c>
      <c r="K113" s="71">
        <f t="shared" si="10"/>
        <v>0.29266726378584829</v>
      </c>
      <c r="L113" s="26"/>
      <c r="M113" s="57">
        <f>'NB POURC BVO'!D105</f>
        <v>3391</v>
      </c>
      <c r="N113" s="58">
        <f t="shared" si="11"/>
        <v>5.7029936091490076E-2</v>
      </c>
      <c r="O113" s="26"/>
      <c r="P113" s="66">
        <f t="shared" si="12"/>
        <v>0.34969719987733838</v>
      </c>
      <c r="Q113" s="26"/>
      <c r="R113" s="26"/>
      <c r="S113" s="55">
        <f>'NB POURC BVO'!F105</f>
        <v>11510</v>
      </c>
      <c r="T113" s="58">
        <f t="shared" si="13"/>
        <v>0.19357551294988226</v>
      </c>
      <c r="U113" s="26"/>
      <c r="V113" s="66">
        <f t="shared" si="14"/>
        <v>0.48624277673573058</v>
      </c>
      <c r="W113" s="26"/>
      <c r="X113" s="89">
        <f>'NB VOTE EXERCE TOTAL'!B105</f>
        <v>41294</v>
      </c>
      <c r="Y113" s="76">
        <f t="shared" si="15"/>
        <v>0.69448368651194081</v>
      </c>
    </row>
    <row r="114" spans="1:25" ht="16.2" thickTop="1" thickBot="1" x14ac:dyDescent="0.3">
      <c r="A114" s="83" t="s">
        <v>115</v>
      </c>
      <c r="B114" s="35"/>
      <c r="C114" s="81">
        <f>'NB ELECTEURS'!C106</f>
        <v>56401</v>
      </c>
      <c r="D114" s="36"/>
      <c r="E114" s="78">
        <f>'NB ELECTEURS'!D106</f>
        <v>56615</v>
      </c>
      <c r="F114" s="79">
        <f>'NB ELECTEURS'!E106</f>
        <v>90</v>
      </c>
      <c r="G114" s="79">
        <f>'NB ELECTEURS'!F106</f>
        <v>16</v>
      </c>
      <c r="H114" s="80">
        <f t="shared" si="9"/>
        <v>56721</v>
      </c>
      <c r="I114" s="36"/>
      <c r="J114" s="90">
        <f>'VOTES ANTICIPES'!AW106</f>
        <v>11239</v>
      </c>
      <c r="K114" s="71">
        <f t="shared" si="10"/>
        <v>0.19926951649793442</v>
      </c>
      <c r="L114" s="26"/>
      <c r="M114" s="57">
        <f>'NB POURC BVO'!D106</f>
        <v>2580</v>
      </c>
      <c r="N114" s="58">
        <f t="shared" si="11"/>
        <v>4.5485798910456447E-2</v>
      </c>
      <c r="O114" s="26"/>
      <c r="P114" s="66">
        <f t="shared" si="12"/>
        <v>0.24475531540839088</v>
      </c>
      <c r="Q114" s="26"/>
      <c r="R114" s="26"/>
      <c r="S114" s="55">
        <f>'NB POURC BVO'!F106</f>
        <v>10898</v>
      </c>
      <c r="T114" s="58">
        <f t="shared" si="13"/>
        <v>0.19213342501013733</v>
      </c>
      <c r="U114" s="26"/>
      <c r="V114" s="66">
        <f t="shared" si="14"/>
        <v>0.39140294150807176</v>
      </c>
      <c r="W114" s="26"/>
      <c r="X114" s="89">
        <f>'NB VOTE EXERCE TOTAL'!B106</f>
        <v>32797</v>
      </c>
      <c r="Y114" s="76">
        <f t="shared" si="15"/>
        <v>0.57821618095590699</v>
      </c>
    </row>
    <row r="115" spans="1:25" ht="16.2" thickTop="1" thickBot="1" x14ac:dyDescent="0.3">
      <c r="A115" s="83" t="s">
        <v>116</v>
      </c>
      <c r="B115" s="35"/>
      <c r="C115" s="81">
        <f>'NB ELECTEURS'!C107</f>
        <v>59553</v>
      </c>
      <c r="D115" s="36"/>
      <c r="E115" s="78">
        <f>'NB ELECTEURS'!D107</f>
        <v>59605</v>
      </c>
      <c r="F115" s="79">
        <f>'NB ELECTEURS'!E107</f>
        <v>12</v>
      </c>
      <c r="G115" s="79">
        <f>'NB ELECTEURS'!F107</f>
        <v>8</v>
      </c>
      <c r="H115" s="80">
        <f t="shared" si="9"/>
        <v>59625</v>
      </c>
      <c r="I115" s="36"/>
      <c r="J115" s="90">
        <f>'VOTES ANTICIPES'!AW107</f>
        <v>14012</v>
      </c>
      <c r="K115" s="71">
        <f t="shared" si="10"/>
        <v>0.23528621563985022</v>
      </c>
      <c r="L115" s="26"/>
      <c r="M115" s="57">
        <f>'NB POURC BVO'!D107</f>
        <v>4267</v>
      </c>
      <c r="N115" s="58">
        <f t="shared" si="11"/>
        <v>7.1563941299790351E-2</v>
      </c>
      <c r="O115" s="26"/>
      <c r="P115" s="66">
        <f t="shared" si="12"/>
        <v>0.30685015693964057</v>
      </c>
      <c r="Q115" s="26"/>
      <c r="R115" s="26"/>
      <c r="S115" s="55">
        <f>'NB POURC BVO'!F107</f>
        <v>13788</v>
      </c>
      <c r="T115" s="58">
        <f t="shared" si="13"/>
        <v>0.23124528301886793</v>
      </c>
      <c r="U115" s="26"/>
      <c r="V115" s="66">
        <f t="shared" si="14"/>
        <v>0.46653149865871812</v>
      </c>
      <c r="W115" s="26"/>
      <c r="X115" s="89">
        <f>'NB VOTE EXERCE TOTAL'!B107</f>
        <v>42018</v>
      </c>
      <c r="Y115" s="76">
        <f t="shared" si="15"/>
        <v>0.7047044025157233</v>
      </c>
    </row>
    <row r="116" spans="1:25" ht="16.2" thickTop="1" thickBot="1" x14ac:dyDescent="0.3">
      <c r="A116" s="83" t="s">
        <v>117</v>
      </c>
      <c r="B116" s="35"/>
      <c r="C116" s="81">
        <f>'NB ELECTEURS'!C108</f>
        <v>62507</v>
      </c>
      <c r="D116" s="36"/>
      <c r="E116" s="78">
        <f>'NB ELECTEURS'!D108</f>
        <v>62542</v>
      </c>
      <c r="F116" s="79">
        <f>'NB ELECTEURS'!E108</f>
        <v>11</v>
      </c>
      <c r="G116" s="79">
        <f>'NB ELECTEURS'!F108</f>
        <v>9</v>
      </c>
      <c r="H116" s="80">
        <f t="shared" si="9"/>
        <v>62562</v>
      </c>
      <c r="I116" s="36"/>
      <c r="J116" s="90">
        <f>'VOTES ANTICIPES'!AW108</f>
        <v>17032</v>
      </c>
      <c r="K116" s="71">
        <f t="shared" si="10"/>
        <v>0.27248148207400769</v>
      </c>
      <c r="L116" s="26"/>
      <c r="M116" s="57">
        <f>'NB POURC BVO'!D108</f>
        <v>3984</v>
      </c>
      <c r="N116" s="58">
        <f t="shared" si="11"/>
        <v>6.3680828618010929E-2</v>
      </c>
      <c r="O116" s="26"/>
      <c r="P116" s="66">
        <f t="shared" si="12"/>
        <v>0.33616231069201863</v>
      </c>
      <c r="Q116" s="26"/>
      <c r="R116" s="26"/>
      <c r="S116" s="55">
        <f>'NB POURC BVO'!F108</f>
        <v>13635</v>
      </c>
      <c r="T116" s="58">
        <f t="shared" si="13"/>
        <v>0.21794379975064737</v>
      </c>
      <c r="U116" s="26"/>
      <c r="V116" s="66">
        <f t="shared" si="14"/>
        <v>0.49042528182465506</v>
      </c>
      <c r="W116" s="26"/>
      <c r="X116" s="89">
        <f>'NB VOTE EXERCE TOTAL'!B108</f>
        <v>43625</v>
      </c>
      <c r="Y116" s="76">
        <f t="shared" si="15"/>
        <v>0.69730827019596564</v>
      </c>
    </row>
    <row r="117" spans="1:25" ht="16.2" thickTop="1" thickBot="1" x14ac:dyDescent="0.3">
      <c r="A117" s="83" t="s">
        <v>118</v>
      </c>
      <c r="B117" s="35"/>
      <c r="C117" s="81">
        <f>'NB ELECTEURS'!C109</f>
        <v>63713</v>
      </c>
      <c r="D117" s="36"/>
      <c r="E117" s="78">
        <f>'NB ELECTEURS'!D109</f>
        <v>63874</v>
      </c>
      <c r="F117" s="79">
        <f>'NB ELECTEURS'!E109</f>
        <v>11</v>
      </c>
      <c r="G117" s="79">
        <f>'NB ELECTEURS'!F109</f>
        <v>24</v>
      </c>
      <c r="H117" s="80">
        <f t="shared" si="9"/>
        <v>63909</v>
      </c>
      <c r="I117" s="36"/>
      <c r="J117" s="90">
        <f>'VOTES ANTICIPES'!AW109</f>
        <v>17498</v>
      </c>
      <c r="K117" s="71">
        <f t="shared" si="10"/>
        <v>0.27463782901448686</v>
      </c>
      <c r="L117" s="26"/>
      <c r="M117" s="57">
        <f>'NB POURC BVO'!D109</f>
        <v>3467</v>
      </c>
      <c r="N117" s="58">
        <f t="shared" si="11"/>
        <v>5.4249010311536713E-2</v>
      </c>
      <c r="O117" s="26"/>
      <c r="P117" s="66">
        <f t="shared" si="12"/>
        <v>0.32888683932602358</v>
      </c>
      <c r="Q117" s="26"/>
      <c r="R117" s="26"/>
      <c r="S117" s="55">
        <f>'NB POURC BVO'!F109</f>
        <v>11702</v>
      </c>
      <c r="T117" s="58">
        <f t="shared" si="13"/>
        <v>0.18310410114381387</v>
      </c>
      <c r="U117" s="26"/>
      <c r="V117" s="66">
        <f t="shared" si="14"/>
        <v>0.45774193015830072</v>
      </c>
      <c r="W117" s="26"/>
      <c r="X117" s="89">
        <f>'NB VOTE EXERCE TOTAL'!B109</f>
        <v>41648</v>
      </c>
      <c r="Y117" s="76">
        <f t="shared" si="15"/>
        <v>0.65167660266942062</v>
      </c>
    </row>
    <row r="118" spans="1:25" ht="16.2" thickTop="1" thickBot="1" x14ac:dyDescent="0.3">
      <c r="A118" s="83" t="s">
        <v>119</v>
      </c>
      <c r="B118" s="35"/>
      <c r="C118" s="81">
        <f>'NB ELECTEURS'!C110</f>
        <v>56771</v>
      </c>
      <c r="D118" s="36"/>
      <c r="E118" s="78">
        <f>'NB ELECTEURS'!D110</f>
        <v>56896</v>
      </c>
      <c r="F118" s="79">
        <f>'NB ELECTEURS'!E110</f>
        <v>23</v>
      </c>
      <c r="G118" s="79">
        <f>'NB ELECTEURS'!F110</f>
        <v>6</v>
      </c>
      <c r="H118" s="80">
        <f t="shared" si="9"/>
        <v>56925</v>
      </c>
      <c r="I118" s="36"/>
      <c r="J118" s="90">
        <f>'VOTES ANTICIPES'!AW110</f>
        <v>8077</v>
      </c>
      <c r="K118" s="71">
        <f t="shared" si="10"/>
        <v>0.14227334378467879</v>
      </c>
      <c r="L118" s="26"/>
      <c r="M118" s="57">
        <f>'NB POURC BVO'!D110</f>
        <v>2561</v>
      </c>
      <c r="N118" s="58">
        <f t="shared" si="11"/>
        <v>4.4989020641194553E-2</v>
      </c>
      <c r="O118" s="26"/>
      <c r="P118" s="66">
        <f t="shared" si="12"/>
        <v>0.18726236442587335</v>
      </c>
      <c r="Q118" s="26"/>
      <c r="R118" s="26"/>
      <c r="S118" s="55">
        <f>'NB POURC BVO'!F110</f>
        <v>9892</v>
      </c>
      <c r="T118" s="58">
        <f t="shared" si="13"/>
        <v>0.17377250768555116</v>
      </c>
      <c r="U118" s="26"/>
      <c r="V118" s="66">
        <f t="shared" si="14"/>
        <v>0.31604585147022995</v>
      </c>
      <c r="W118" s="26"/>
      <c r="X118" s="89">
        <f>'NB VOTE EXERCE TOTAL'!B110</f>
        <v>29011</v>
      </c>
      <c r="Y118" s="76">
        <f t="shared" si="15"/>
        <v>0.50963548528765923</v>
      </c>
    </row>
    <row r="119" spans="1:25" ht="16.2" thickTop="1" thickBot="1" x14ac:dyDescent="0.3">
      <c r="A119" s="83" t="s">
        <v>120</v>
      </c>
      <c r="B119" s="35"/>
      <c r="C119" s="81">
        <f>'NB ELECTEURS'!C111</f>
        <v>43338</v>
      </c>
      <c r="D119" s="36"/>
      <c r="E119" s="78">
        <f>'NB ELECTEURS'!D111</f>
        <v>43474</v>
      </c>
      <c r="F119" s="79">
        <f>'NB ELECTEURS'!E111</f>
        <v>9</v>
      </c>
      <c r="G119" s="79">
        <f>'NB ELECTEURS'!F111</f>
        <v>8</v>
      </c>
      <c r="H119" s="80">
        <f t="shared" si="9"/>
        <v>43491</v>
      </c>
      <c r="I119" s="36"/>
      <c r="J119" s="90">
        <f>'VOTES ANTICIPES'!AW111</f>
        <v>11389</v>
      </c>
      <c r="K119" s="71">
        <f t="shared" si="10"/>
        <v>0.26279477594720568</v>
      </c>
      <c r="L119" s="26"/>
      <c r="M119" s="57">
        <f>'NB POURC BVO'!D111</f>
        <v>2195</v>
      </c>
      <c r="N119" s="58">
        <f t="shared" si="11"/>
        <v>5.0470212227817252E-2</v>
      </c>
      <c r="O119" s="26"/>
      <c r="P119" s="66">
        <f t="shared" si="12"/>
        <v>0.31326498817502291</v>
      </c>
      <c r="Q119" s="26"/>
      <c r="R119" s="26"/>
      <c r="S119" s="55">
        <f>'NB POURC BVO'!F111</f>
        <v>8731</v>
      </c>
      <c r="T119" s="58">
        <f t="shared" si="13"/>
        <v>0.20075417902554551</v>
      </c>
      <c r="U119" s="26"/>
      <c r="V119" s="66">
        <f t="shared" si="14"/>
        <v>0.46354895497275117</v>
      </c>
      <c r="W119" s="26"/>
      <c r="X119" s="89">
        <f>'NB VOTE EXERCE TOTAL'!B111</f>
        <v>30361</v>
      </c>
      <c r="Y119" s="76">
        <f t="shared" si="15"/>
        <v>0.69809845715205443</v>
      </c>
    </row>
    <row r="120" spans="1:25" ht="16.2" thickTop="1" thickBot="1" x14ac:dyDescent="0.3">
      <c r="A120" s="83" t="s">
        <v>121</v>
      </c>
      <c r="B120" s="35"/>
      <c r="C120" s="81">
        <f>'NB ELECTEURS'!C112</f>
        <v>52627</v>
      </c>
      <c r="D120" s="36"/>
      <c r="E120" s="78">
        <f>'NB ELECTEURS'!D112</f>
        <v>52960</v>
      </c>
      <c r="F120" s="79">
        <f>'NB ELECTEURS'!E112</f>
        <v>58</v>
      </c>
      <c r="G120" s="79">
        <f>'NB ELECTEURS'!F112</f>
        <v>15</v>
      </c>
      <c r="H120" s="80">
        <f t="shared" si="9"/>
        <v>53033</v>
      </c>
      <c r="I120" s="36"/>
      <c r="J120" s="90">
        <f>'VOTES ANTICIPES'!AW112</f>
        <v>16350</v>
      </c>
      <c r="K120" s="71">
        <f t="shared" si="10"/>
        <v>0.31067702890151444</v>
      </c>
      <c r="L120" s="26"/>
      <c r="M120" s="57">
        <f>'NB POURC BVO'!D112</f>
        <v>3283</v>
      </c>
      <c r="N120" s="58">
        <f t="shared" si="11"/>
        <v>6.190485169611374E-2</v>
      </c>
      <c r="O120" s="26"/>
      <c r="P120" s="66">
        <f t="shared" si="12"/>
        <v>0.3725818805976282</v>
      </c>
      <c r="Q120" s="26"/>
      <c r="R120" s="26"/>
      <c r="S120" s="55">
        <f>'NB POURC BVO'!F112</f>
        <v>11223</v>
      </c>
      <c r="T120" s="58">
        <f t="shared" si="13"/>
        <v>0.21162295174702545</v>
      </c>
      <c r="U120" s="26"/>
      <c r="V120" s="66">
        <f t="shared" si="14"/>
        <v>0.52229998064853989</v>
      </c>
      <c r="W120" s="26"/>
      <c r="X120" s="89">
        <f>'NB VOTE EXERCE TOTAL'!B112</f>
        <v>37556</v>
      </c>
      <c r="Y120" s="76">
        <f t="shared" si="15"/>
        <v>0.70816284200403523</v>
      </c>
    </row>
    <row r="121" spans="1:25" ht="16.2" thickTop="1" thickBot="1" x14ac:dyDescent="0.3">
      <c r="A121" s="83" t="s">
        <v>122</v>
      </c>
      <c r="B121" s="35"/>
      <c r="C121" s="81">
        <f>'NB ELECTEURS'!C113</f>
        <v>60266</v>
      </c>
      <c r="D121" s="36"/>
      <c r="E121" s="78">
        <f>'NB ELECTEURS'!D113</f>
        <v>60323</v>
      </c>
      <c r="F121" s="79">
        <f>'NB ELECTEURS'!E113</f>
        <v>21</v>
      </c>
      <c r="G121" s="79">
        <f>'NB ELECTEURS'!F113</f>
        <v>9</v>
      </c>
      <c r="H121" s="80">
        <f t="shared" si="9"/>
        <v>60353</v>
      </c>
      <c r="I121" s="36"/>
      <c r="J121" s="90">
        <f>'VOTES ANTICIPES'!AW113</f>
        <v>13275</v>
      </c>
      <c r="K121" s="71">
        <f t="shared" si="10"/>
        <v>0.22027345435237117</v>
      </c>
      <c r="L121" s="26"/>
      <c r="M121" s="57">
        <f>'NB POURC BVO'!D113</f>
        <v>3483</v>
      </c>
      <c r="N121" s="58">
        <f t="shared" si="11"/>
        <v>5.7710470067767965E-2</v>
      </c>
      <c r="O121" s="26"/>
      <c r="P121" s="66">
        <f t="shared" si="12"/>
        <v>0.27798392442013914</v>
      </c>
      <c r="Q121" s="26"/>
      <c r="R121" s="26"/>
      <c r="S121" s="55">
        <f>'NB POURC BVO'!F113</f>
        <v>13843</v>
      </c>
      <c r="T121" s="58">
        <f t="shared" si="13"/>
        <v>0.2293672228389641</v>
      </c>
      <c r="U121" s="26"/>
      <c r="V121" s="66">
        <f t="shared" si="14"/>
        <v>0.44964067719133527</v>
      </c>
      <c r="W121" s="26"/>
      <c r="X121" s="89">
        <f>'NB VOTE EXERCE TOTAL'!B113</f>
        <v>40659</v>
      </c>
      <c r="Y121" s="76">
        <f t="shared" si="15"/>
        <v>0.67368647788842306</v>
      </c>
    </row>
    <row r="122" spans="1:25" ht="16.2" thickTop="1" thickBot="1" x14ac:dyDescent="0.3">
      <c r="A122" s="83" t="s">
        <v>123</v>
      </c>
      <c r="B122" s="35"/>
      <c r="C122" s="81">
        <f>'NB ELECTEURS'!C114</f>
        <v>52603</v>
      </c>
      <c r="D122" s="36"/>
      <c r="E122" s="78">
        <f>'NB ELECTEURS'!D114</f>
        <v>52725</v>
      </c>
      <c r="F122" s="79">
        <f>'NB ELECTEURS'!E114</f>
        <v>32</v>
      </c>
      <c r="G122" s="79">
        <f>'NB ELECTEURS'!F114</f>
        <v>5</v>
      </c>
      <c r="H122" s="80">
        <f t="shared" si="9"/>
        <v>52762</v>
      </c>
      <c r="I122" s="36"/>
      <c r="J122" s="90">
        <f>'VOTES ANTICIPES'!AW114</f>
        <v>15551</v>
      </c>
      <c r="K122" s="71">
        <f t="shared" si="10"/>
        <v>0.29562952683307037</v>
      </c>
      <c r="L122" s="26"/>
      <c r="M122" s="57">
        <f>'NB POURC BVO'!D114</f>
        <v>2674</v>
      </c>
      <c r="N122" s="58">
        <f t="shared" si="11"/>
        <v>5.0680413934270876E-2</v>
      </c>
      <c r="O122" s="26"/>
      <c r="P122" s="66">
        <f t="shared" si="12"/>
        <v>0.34630994076734123</v>
      </c>
      <c r="Q122" s="26"/>
      <c r="R122" s="26"/>
      <c r="S122" s="55">
        <f>'NB POURC BVO'!F114</f>
        <v>10255</v>
      </c>
      <c r="T122" s="58">
        <f t="shared" si="13"/>
        <v>0.19436336757514877</v>
      </c>
      <c r="U122" s="26"/>
      <c r="V122" s="66">
        <f t="shared" si="14"/>
        <v>0.48999289440821914</v>
      </c>
      <c r="W122" s="26"/>
      <c r="X122" s="89">
        <f>'NB VOTE EXERCE TOTAL'!B114</f>
        <v>35697</v>
      </c>
      <c r="Y122" s="76">
        <f t="shared" si="15"/>
        <v>0.67656646829157352</v>
      </c>
    </row>
    <row r="123" spans="1:25" ht="16.2" thickTop="1" thickBot="1" x14ac:dyDescent="0.3">
      <c r="A123" s="83" t="s">
        <v>124</v>
      </c>
      <c r="B123" s="35"/>
      <c r="C123" s="81">
        <f>'NB ELECTEURS'!C115</f>
        <v>47561</v>
      </c>
      <c r="D123" s="36"/>
      <c r="E123" s="78">
        <f>'NB ELECTEURS'!D115</f>
        <v>47816</v>
      </c>
      <c r="F123" s="79">
        <f>'NB ELECTEURS'!E115</f>
        <v>146</v>
      </c>
      <c r="G123" s="79">
        <f>'NB ELECTEURS'!F115</f>
        <v>34</v>
      </c>
      <c r="H123" s="80">
        <f t="shared" si="9"/>
        <v>47996</v>
      </c>
      <c r="I123" s="36"/>
      <c r="J123" s="90">
        <f>'VOTES ANTICIPES'!AW115</f>
        <v>14588</v>
      </c>
      <c r="K123" s="71">
        <f t="shared" si="10"/>
        <v>0.30672189398877231</v>
      </c>
      <c r="L123" s="26"/>
      <c r="M123" s="57">
        <f>'NB POURC BVO'!D115</f>
        <v>3380</v>
      </c>
      <c r="N123" s="58">
        <f t="shared" si="11"/>
        <v>7.0422535211267609E-2</v>
      </c>
      <c r="O123" s="26"/>
      <c r="P123" s="66">
        <f t="shared" si="12"/>
        <v>0.37714442920003993</v>
      </c>
      <c r="Q123" s="26"/>
      <c r="R123" s="26"/>
      <c r="S123" s="55">
        <f>'NB POURC BVO'!F115</f>
        <v>11249</v>
      </c>
      <c r="T123" s="58">
        <f t="shared" si="13"/>
        <v>0.23437369780815068</v>
      </c>
      <c r="U123" s="26"/>
      <c r="V123" s="66">
        <f t="shared" si="14"/>
        <v>0.54109559179692301</v>
      </c>
      <c r="W123" s="26"/>
      <c r="X123" s="89">
        <f>'NB VOTE EXERCE TOTAL'!B115</f>
        <v>34691</v>
      </c>
      <c r="Y123" s="76">
        <f t="shared" si="15"/>
        <v>0.72278939911659301</v>
      </c>
    </row>
    <row r="124" spans="1:25" ht="16.2" thickTop="1" thickBot="1" x14ac:dyDescent="0.3">
      <c r="A124" s="83" t="s">
        <v>125</v>
      </c>
      <c r="B124" s="35"/>
      <c r="C124" s="81">
        <f>'NB ELECTEURS'!C116</f>
        <v>60029</v>
      </c>
      <c r="D124" s="36"/>
      <c r="E124" s="78">
        <f>'NB ELECTEURS'!D116</f>
        <v>60161</v>
      </c>
      <c r="F124" s="79">
        <f>'NB ELECTEURS'!E116</f>
        <v>12</v>
      </c>
      <c r="G124" s="79">
        <f>'NB ELECTEURS'!F116</f>
        <v>11</v>
      </c>
      <c r="H124" s="80">
        <f t="shared" si="9"/>
        <v>60184</v>
      </c>
      <c r="I124" s="36"/>
      <c r="J124" s="90">
        <f>'VOTES ANTICIPES'!AW116</f>
        <v>15254</v>
      </c>
      <c r="K124" s="71">
        <f t="shared" si="10"/>
        <v>0.25411051325192824</v>
      </c>
      <c r="L124" s="26"/>
      <c r="M124" s="57">
        <f>'NB POURC BVO'!D116</f>
        <v>3189</v>
      </c>
      <c r="N124" s="58">
        <f t="shared" si="11"/>
        <v>5.2987504984713545E-2</v>
      </c>
      <c r="O124" s="26"/>
      <c r="P124" s="66">
        <f t="shared" si="12"/>
        <v>0.30709801823664179</v>
      </c>
      <c r="Q124" s="26"/>
      <c r="R124" s="26"/>
      <c r="S124" s="55">
        <f>'NB POURC BVO'!F116</f>
        <v>13976</v>
      </c>
      <c r="T124" s="58">
        <f t="shared" si="13"/>
        <v>0.23222118835570915</v>
      </c>
      <c r="U124" s="26"/>
      <c r="V124" s="66">
        <f t="shared" si="14"/>
        <v>0.48633170160763739</v>
      </c>
      <c r="W124" s="26"/>
      <c r="X124" s="89">
        <f>'NB VOTE EXERCE TOTAL'!B116</f>
        <v>42844</v>
      </c>
      <c r="Y124" s="76">
        <f t="shared" si="15"/>
        <v>0.71188355709158579</v>
      </c>
    </row>
    <row r="125" spans="1:25" ht="16.2" thickTop="1" thickBot="1" x14ac:dyDescent="0.3">
      <c r="A125" s="83" t="s">
        <v>126</v>
      </c>
      <c r="B125" s="35"/>
      <c r="C125" s="81">
        <f>'NB ELECTEURS'!C117</f>
        <v>54582</v>
      </c>
      <c r="D125" s="36"/>
      <c r="E125" s="78">
        <f>'NB ELECTEURS'!D117</f>
        <v>54687</v>
      </c>
      <c r="F125" s="79">
        <f>'NB ELECTEURS'!E117</f>
        <v>18</v>
      </c>
      <c r="G125" s="79">
        <f>'NB ELECTEURS'!F117</f>
        <v>23</v>
      </c>
      <c r="H125" s="80">
        <f t="shared" si="9"/>
        <v>54728</v>
      </c>
      <c r="I125" s="36"/>
      <c r="J125" s="90">
        <f>'VOTES ANTICIPES'!AW117</f>
        <v>16634</v>
      </c>
      <c r="K125" s="71">
        <f t="shared" si="10"/>
        <v>0.30475248250338938</v>
      </c>
      <c r="L125" s="26"/>
      <c r="M125" s="57">
        <f>'NB POURC BVO'!D117</f>
        <v>3038</v>
      </c>
      <c r="N125" s="58">
        <f t="shared" si="11"/>
        <v>5.5510890220727964E-2</v>
      </c>
      <c r="O125" s="26"/>
      <c r="P125" s="66">
        <f t="shared" si="12"/>
        <v>0.36026337272411735</v>
      </c>
      <c r="Q125" s="26"/>
      <c r="R125" s="26"/>
      <c r="S125" s="55">
        <f>'NB POURC BVO'!F117</f>
        <v>10985</v>
      </c>
      <c r="T125" s="58">
        <f t="shared" si="13"/>
        <v>0.20071992398772109</v>
      </c>
      <c r="U125" s="26"/>
      <c r="V125" s="66">
        <f t="shared" si="14"/>
        <v>0.50547240649111047</v>
      </c>
      <c r="W125" s="26"/>
      <c r="X125" s="89">
        <f>'NB VOTE EXERCE TOTAL'!B117</f>
        <v>37607</v>
      </c>
      <c r="Y125" s="76">
        <f t="shared" si="15"/>
        <v>0.68716196462505486</v>
      </c>
    </row>
    <row r="126" spans="1:25" ht="16.2" thickTop="1" thickBot="1" x14ac:dyDescent="0.3">
      <c r="A126" s="83" t="s">
        <v>127</v>
      </c>
      <c r="B126" s="35"/>
      <c r="C126" s="81">
        <f>'NB ELECTEURS'!C118</f>
        <v>29445</v>
      </c>
      <c r="D126" s="36"/>
      <c r="E126" s="78">
        <f>'NB ELECTEURS'!D118</f>
        <v>29466</v>
      </c>
      <c r="F126" s="79">
        <f>'NB ELECTEURS'!E118</f>
        <v>1</v>
      </c>
      <c r="G126" s="79">
        <f>'NB ELECTEURS'!F118</f>
        <v>55</v>
      </c>
      <c r="H126" s="80">
        <f t="shared" si="9"/>
        <v>29522</v>
      </c>
      <c r="I126" s="36"/>
      <c r="J126" s="90">
        <f>'VOTES ANTICIPES'!AW118</f>
        <v>2750</v>
      </c>
      <c r="K126" s="71">
        <f t="shared" si="10"/>
        <v>9.3394464255391413E-2</v>
      </c>
      <c r="L126" s="26"/>
      <c r="M126" s="57">
        <f>'NB POURC BVO'!D118</f>
        <v>828</v>
      </c>
      <c r="N126" s="58">
        <f t="shared" si="11"/>
        <v>2.8046880292663098E-2</v>
      </c>
      <c r="O126" s="26"/>
      <c r="P126" s="66">
        <f t="shared" si="12"/>
        <v>0.12144134454805451</v>
      </c>
      <c r="Q126" s="26"/>
      <c r="R126" s="26"/>
      <c r="S126" s="55">
        <f>'NB POURC BVO'!F118</f>
        <v>3149</v>
      </c>
      <c r="T126" s="58">
        <f t="shared" si="13"/>
        <v>0.10666621502608224</v>
      </c>
      <c r="U126" s="26"/>
      <c r="V126" s="66">
        <f t="shared" si="14"/>
        <v>0.20006067928147364</v>
      </c>
      <c r="W126" s="26"/>
      <c r="X126" s="89">
        <f>'NB VOTE EXERCE TOTAL'!B118</f>
        <v>8920</v>
      </c>
      <c r="Y126" s="76">
        <f t="shared" si="15"/>
        <v>0.30214755097893098</v>
      </c>
    </row>
    <row r="127" spans="1:25" ht="16.2" thickTop="1" thickBot="1" x14ac:dyDescent="0.3">
      <c r="A127" s="83" t="s">
        <v>128</v>
      </c>
      <c r="B127" s="35"/>
      <c r="C127" s="81">
        <f>'NB ELECTEURS'!C119</f>
        <v>52638</v>
      </c>
      <c r="D127" s="36"/>
      <c r="E127" s="78">
        <f>'NB ELECTEURS'!D119</f>
        <v>52753</v>
      </c>
      <c r="F127" s="79">
        <f>'NB ELECTEURS'!E119</f>
        <v>12</v>
      </c>
      <c r="G127" s="79">
        <f>'NB ELECTEURS'!F119</f>
        <v>5</v>
      </c>
      <c r="H127" s="80">
        <f t="shared" si="9"/>
        <v>52770</v>
      </c>
      <c r="I127" s="36"/>
      <c r="J127" s="90">
        <f>'VOTES ANTICIPES'!AW119</f>
        <v>14871</v>
      </c>
      <c r="K127" s="71">
        <f t="shared" si="10"/>
        <v>0.28251453322694631</v>
      </c>
      <c r="L127" s="26"/>
      <c r="M127" s="57">
        <f>'NB POURC BVO'!D119</f>
        <v>2625</v>
      </c>
      <c r="N127" s="58">
        <f t="shared" si="11"/>
        <v>4.9744172825469016E-2</v>
      </c>
      <c r="O127" s="26"/>
      <c r="P127" s="66">
        <f t="shared" si="12"/>
        <v>0.33225870605241531</v>
      </c>
      <c r="Q127" s="26"/>
      <c r="R127" s="26"/>
      <c r="S127" s="55">
        <f>'NB POURC BVO'!F119</f>
        <v>10326</v>
      </c>
      <c r="T127" s="58">
        <f t="shared" si="13"/>
        <v>0.19567936327458785</v>
      </c>
      <c r="U127" s="26"/>
      <c r="V127" s="66">
        <f t="shared" si="14"/>
        <v>0.47819389650153415</v>
      </c>
      <c r="W127" s="26"/>
      <c r="X127" s="89">
        <f>'NB VOTE EXERCE TOTAL'!B119</f>
        <v>36080</v>
      </c>
      <c r="Y127" s="76">
        <f t="shared" si="15"/>
        <v>0.68372181163539891</v>
      </c>
    </row>
    <row r="128" spans="1:25" ht="16.2" thickTop="1" thickBot="1" x14ac:dyDescent="0.3">
      <c r="A128" s="83" t="s">
        <v>129</v>
      </c>
      <c r="B128" s="35"/>
      <c r="C128" s="81">
        <f>'NB ELECTEURS'!C120</f>
        <v>60207</v>
      </c>
      <c r="D128" s="36"/>
      <c r="E128" s="78">
        <f>'NB ELECTEURS'!D120</f>
        <v>60361</v>
      </c>
      <c r="F128" s="79">
        <f>'NB ELECTEURS'!E120</f>
        <v>33</v>
      </c>
      <c r="G128" s="79">
        <f>'NB ELECTEURS'!F120</f>
        <v>10</v>
      </c>
      <c r="H128" s="80">
        <f t="shared" si="9"/>
        <v>60404</v>
      </c>
      <c r="I128" s="36"/>
      <c r="J128" s="90">
        <f>'VOTES ANTICIPES'!AW120</f>
        <v>20128</v>
      </c>
      <c r="K128" s="71">
        <f t="shared" si="10"/>
        <v>0.33431328583055125</v>
      </c>
      <c r="L128" s="26"/>
      <c r="M128" s="57">
        <f>'NB POURC BVO'!D120</f>
        <v>3505</v>
      </c>
      <c r="N128" s="58">
        <f t="shared" si="11"/>
        <v>5.8025958545791671E-2</v>
      </c>
      <c r="O128" s="26"/>
      <c r="P128" s="66">
        <f t="shared" si="12"/>
        <v>0.39233924437634293</v>
      </c>
      <c r="Q128" s="26"/>
      <c r="R128" s="26"/>
      <c r="S128" s="55">
        <f>'NB POURC BVO'!F120</f>
        <v>12054</v>
      </c>
      <c r="T128" s="58">
        <f t="shared" si="13"/>
        <v>0.19955632077345872</v>
      </c>
      <c r="U128" s="26"/>
      <c r="V128" s="66">
        <f t="shared" si="14"/>
        <v>0.53386960660400995</v>
      </c>
      <c r="W128" s="26"/>
      <c r="X128" s="89">
        <f>'NB VOTE EXERCE TOTAL'!B120</f>
        <v>44424</v>
      </c>
      <c r="Y128" s="76">
        <f t="shared" si="15"/>
        <v>0.7354479835772465</v>
      </c>
    </row>
    <row r="129" spans="1:25" ht="16.2" thickTop="1" thickBot="1" x14ac:dyDescent="0.3">
      <c r="A129" s="83" t="s">
        <v>130</v>
      </c>
      <c r="B129" s="35"/>
      <c r="C129" s="81">
        <f>'NB ELECTEURS'!C121</f>
        <v>61417</v>
      </c>
      <c r="D129" s="36"/>
      <c r="E129" s="78">
        <f>'NB ELECTEURS'!D121</f>
        <v>61605</v>
      </c>
      <c r="F129" s="79">
        <f>'NB ELECTEURS'!E121</f>
        <v>24</v>
      </c>
      <c r="G129" s="79">
        <f>'NB ELECTEURS'!F121</f>
        <v>3</v>
      </c>
      <c r="H129" s="80">
        <f t="shared" si="9"/>
        <v>61632</v>
      </c>
      <c r="I129" s="36"/>
      <c r="J129" s="90">
        <f>'VOTES ANTICIPES'!AW121</f>
        <v>15092</v>
      </c>
      <c r="K129" s="71">
        <f t="shared" si="10"/>
        <v>0.24573000960646074</v>
      </c>
      <c r="L129" s="26"/>
      <c r="M129" s="57">
        <f>'NB POURC BVO'!D121</f>
        <v>3159</v>
      </c>
      <c r="N129" s="58">
        <f t="shared" si="11"/>
        <v>5.1255841121495324E-2</v>
      </c>
      <c r="O129" s="26"/>
      <c r="P129" s="66">
        <f t="shared" si="12"/>
        <v>0.29698585072795608</v>
      </c>
      <c r="Q129" s="26"/>
      <c r="R129" s="26"/>
      <c r="S129" s="55">
        <f>'NB POURC BVO'!F121</f>
        <v>12378</v>
      </c>
      <c r="T129" s="58">
        <f t="shared" si="13"/>
        <v>0.20083722741433022</v>
      </c>
      <c r="U129" s="26"/>
      <c r="V129" s="66">
        <f t="shared" si="14"/>
        <v>0.44656723702079093</v>
      </c>
      <c r="W129" s="26"/>
      <c r="X129" s="89">
        <f>'NB VOTE EXERCE TOTAL'!B121</f>
        <v>40180</v>
      </c>
      <c r="Y129" s="76">
        <f t="shared" si="15"/>
        <v>0.65193406022845279</v>
      </c>
    </row>
    <row r="130" spans="1:25" ht="16.2" thickTop="1" thickBot="1" x14ac:dyDescent="0.3">
      <c r="A130" s="83" t="s">
        <v>131</v>
      </c>
      <c r="B130" s="35"/>
      <c r="C130" s="81">
        <f>'NB ELECTEURS'!C122</f>
        <v>61995</v>
      </c>
      <c r="D130" s="36"/>
      <c r="E130" s="78">
        <f>'NB ELECTEURS'!D122</f>
        <v>62058</v>
      </c>
      <c r="F130" s="79">
        <f>'NB ELECTEURS'!E122</f>
        <v>33</v>
      </c>
      <c r="G130" s="79">
        <f>'NB ELECTEURS'!F122</f>
        <v>4</v>
      </c>
      <c r="H130" s="80">
        <f t="shared" si="9"/>
        <v>62095</v>
      </c>
      <c r="I130" s="36"/>
      <c r="J130" s="90">
        <f>'VOTES ANTICIPES'!AW122</f>
        <v>18210</v>
      </c>
      <c r="K130" s="71">
        <f t="shared" si="10"/>
        <v>0.29373336559399954</v>
      </c>
      <c r="L130" s="26"/>
      <c r="M130" s="57">
        <f>'NB POURC BVO'!D122</f>
        <v>3788</v>
      </c>
      <c r="N130" s="58">
        <f t="shared" si="11"/>
        <v>6.1003301393026815E-2</v>
      </c>
      <c r="O130" s="26"/>
      <c r="P130" s="66">
        <f t="shared" si="12"/>
        <v>0.35473666698702633</v>
      </c>
      <c r="Q130" s="26"/>
      <c r="R130" s="26"/>
      <c r="S130" s="55">
        <f>'NB POURC BVO'!F122</f>
        <v>15101</v>
      </c>
      <c r="T130" s="58">
        <f t="shared" si="13"/>
        <v>0.24319188340446091</v>
      </c>
      <c r="U130" s="26"/>
      <c r="V130" s="66">
        <f t="shared" si="14"/>
        <v>0.53692524899846039</v>
      </c>
      <c r="W130" s="26"/>
      <c r="X130" s="89">
        <f>'NB VOTE EXERCE TOTAL'!B122</f>
        <v>46747</v>
      </c>
      <c r="Y130" s="76">
        <f t="shared" si="15"/>
        <v>0.75283034060713427</v>
      </c>
    </row>
    <row r="131" spans="1:25" ht="16.2" thickTop="1" thickBot="1" x14ac:dyDescent="0.3">
      <c r="A131" s="83" t="s">
        <v>132</v>
      </c>
      <c r="B131" s="35"/>
      <c r="C131" s="81">
        <f>'NB ELECTEURS'!C123</f>
        <v>48369</v>
      </c>
      <c r="D131" s="36"/>
      <c r="E131" s="78">
        <f>'NB ELECTEURS'!D123</f>
        <v>48583</v>
      </c>
      <c r="F131" s="79">
        <f>'NB ELECTEURS'!E123</f>
        <v>68</v>
      </c>
      <c r="G131" s="79">
        <f>'NB ELECTEURS'!F123</f>
        <v>7</v>
      </c>
      <c r="H131" s="80">
        <f t="shared" si="9"/>
        <v>48658</v>
      </c>
      <c r="I131" s="36"/>
      <c r="J131" s="90">
        <f>'VOTES ANTICIPES'!AW123</f>
        <v>12856</v>
      </c>
      <c r="K131" s="71">
        <f t="shared" si="10"/>
        <v>0.26579007215365213</v>
      </c>
      <c r="L131" s="26"/>
      <c r="M131" s="57">
        <f>'NB POURC BVO'!D123</f>
        <v>2517</v>
      </c>
      <c r="N131" s="58">
        <f t="shared" si="11"/>
        <v>5.1728389987258004E-2</v>
      </c>
      <c r="O131" s="26"/>
      <c r="P131" s="66">
        <f t="shared" si="12"/>
        <v>0.31751846214091012</v>
      </c>
      <c r="Q131" s="26"/>
      <c r="R131" s="26"/>
      <c r="S131" s="55">
        <f>'NB POURC BVO'!F123</f>
        <v>10037</v>
      </c>
      <c r="T131" s="58">
        <f t="shared" si="13"/>
        <v>0.20627646019154097</v>
      </c>
      <c r="U131" s="26"/>
      <c r="V131" s="66">
        <f t="shared" si="14"/>
        <v>0.47206653234519314</v>
      </c>
      <c r="W131" s="26"/>
      <c r="X131" s="89">
        <f>'NB VOTE EXERCE TOTAL'!B123</f>
        <v>31396</v>
      </c>
      <c r="Y131" s="76">
        <f t="shared" si="15"/>
        <v>0.64523819310288133</v>
      </c>
    </row>
    <row r="132" spans="1:25" ht="16.2" thickTop="1" thickBot="1" x14ac:dyDescent="0.3">
      <c r="A132" s="83" t="s">
        <v>133</v>
      </c>
      <c r="B132" s="35"/>
      <c r="C132" s="81">
        <f>'NB ELECTEURS'!C124</f>
        <v>39761</v>
      </c>
      <c r="D132" s="36"/>
      <c r="E132" s="78">
        <f>'NB ELECTEURS'!D124</f>
        <v>39857</v>
      </c>
      <c r="F132" s="79">
        <f>'NB ELECTEURS'!E124</f>
        <v>15</v>
      </c>
      <c r="G132" s="79">
        <f>'NB ELECTEURS'!F124</f>
        <v>11</v>
      </c>
      <c r="H132" s="80">
        <f t="shared" si="9"/>
        <v>39883</v>
      </c>
      <c r="I132" s="36"/>
      <c r="J132" s="90">
        <f>'VOTES ANTICIPES'!AW124</f>
        <v>6315</v>
      </c>
      <c r="K132" s="71">
        <f t="shared" si="10"/>
        <v>0.15882397324010966</v>
      </c>
      <c r="L132" s="26"/>
      <c r="M132" s="57">
        <f>'NB POURC BVO'!D124</f>
        <v>1966</v>
      </c>
      <c r="N132" s="58">
        <f t="shared" si="11"/>
        <v>4.9294185492565756E-2</v>
      </c>
      <c r="O132" s="26"/>
      <c r="P132" s="66">
        <f t="shared" si="12"/>
        <v>0.20811815873267542</v>
      </c>
      <c r="Q132" s="26"/>
      <c r="R132" s="26"/>
      <c r="S132" s="55">
        <f>'NB POURC BVO'!F124</f>
        <v>6330</v>
      </c>
      <c r="T132" s="58">
        <f t="shared" si="13"/>
        <v>0.15871423914951233</v>
      </c>
      <c r="U132" s="26"/>
      <c r="V132" s="66">
        <f t="shared" si="14"/>
        <v>0.31753821238962199</v>
      </c>
      <c r="W132" s="26"/>
      <c r="X132" s="89">
        <f>'NB VOTE EXERCE TOTAL'!B124</f>
        <v>21548</v>
      </c>
      <c r="Y132" s="76">
        <f t="shared" si="15"/>
        <v>0.54028031993581227</v>
      </c>
    </row>
    <row r="133" spans="1:25" ht="16.2" thickTop="1" thickBot="1" x14ac:dyDescent="0.3">
      <c r="A133" s="83" t="s">
        <v>134</v>
      </c>
      <c r="B133" s="35"/>
      <c r="C133" s="81">
        <f>'NB ELECTEURS'!C125</f>
        <v>46081</v>
      </c>
      <c r="D133" s="36"/>
      <c r="E133" s="78">
        <f>'NB ELECTEURS'!D125</f>
        <v>46167</v>
      </c>
      <c r="F133" s="79">
        <f>'NB ELECTEURS'!E125</f>
        <v>15</v>
      </c>
      <c r="G133" s="79">
        <f>'NB ELECTEURS'!F125</f>
        <v>3</v>
      </c>
      <c r="H133" s="80">
        <f t="shared" si="9"/>
        <v>46185</v>
      </c>
      <c r="I133" s="36"/>
      <c r="J133" s="90">
        <f>'VOTES ANTICIPES'!AW125</f>
        <v>11404</v>
      </c>
      <c r="K133" s="71">
        <f t="shared" si="10"/>
        <v>0.2474772682884486</v>
      </c>
      <c r="L133" s="26"/>
      <c r="M133" s="57">
        <f>'NB POURC BVO'!D125</f>
        <v>2640</v>
      </c>
      <c r="N133" s="58">
        <f t="shared" si="11"/>
        <v>5.7161416044170188E-2</v>
      </c>
      <c r="O133" s="26"/>
      <c r="P133" s="66">
        <f t="shared" si="12"/>
        <v>0.30463868433261876</v>
      </c>
      <c r="Q133" s="26"/>
      <c r="R133" s="26"/>
      <c r="S133" s="55">
        <f>'NB POURC BVO'!F125</f>
        <v>9862</v>
      </c>
      <c r="T133" s="58">
        <f t="shared" si="13"/>
        <v>0.21353253220742666</v>
      </c>
      <c r="U133" s="26"/>
      <c r="V133" s="66">
        <f t="shared" si="14"/>
        <v>0.46100980049587525</v>
      </c>
      <c r="W133" s="26"/>
      <c r="X133" s="89">
        <f>'NB VOTE EXERCE TOTAL'!B125</f>
        <v>32314</v>
      </c>
      <c r="Y133" s="76">
        <f t="shared" si="15"/>
        <v>0.69966439320125584</v>
      </c>
    </row>
    <row r="134" spans="1:25" ht="16.2" thickTop="1" thickBot="1" x14ac:dyDescent="0.3">
      <c r="A134" s="84" t="s">
        <v>135</v>
      </c>
      <c r="B134" s="35"/>
      <c r="C134" s="81">
        <f>'NB ELECTEURS'!C126</f>
        <v>46635</v>
      </c>
      <c r="D134" s="36"/>
      <c r="E134" s="78">
        <f>'NB ELECTEURS'!D126</f>
        <v>46814</v>
      </c>
      <c r="F134" s="79">
        <f>'NB ELECTEURS'!E126</f>
        <v>100</v>
      </c>
      <c r="G134" s="79">
        <f>'NB ELECTEURS'!F126</f>
        <v>5</v>
      </c>
      <c r="H134" s="80">
        <f t="shared" si="9"/>
        <v>46919</v>
      </c>
      <c r="I134" s="36"/>
      <c r="J134" s="90">
        <f>'VOTES ANTICIPES'!AW126</f>
        <v>7104</v>
      </c>
      <c r="K134" s="71">
        <f t="shared" si="10"/>
        <v>0.15233193953039562</v>
      </c>
      <c r="L134" s="26"/>
      <c r="M134" s="57">
        <f>'NB POURC BVO'!D126</f>
        <v>2641</v>
      </c>
      <c r="N134" s="59">
        <f t="shared" si="11"/>
        <v>5.628849719729747E-2</v>
      </c>
      <c r="O134" s="26"/>
      <c r="P134" s="66">
        <f t="shared" si="12"/>
        <v>0.20862043672769309</v>
      </c>
      <c r="Q134" s="26"/>
      <c r="R134" s="26"/>
      <c r="S134" s="55">
        <f>'NB POURC BVO'!F126</f>
        <v>7497</v>
      </c>
      <c r="T134" s="59">
        <f t="shared" si="13"/>
        <v>0.15978601419467592</v>
      </c>
      <c r="U134" s="26"/>
      <c r="V134" s="66">
        <f t="shared" si="14"/>
        <v>0.31211795372507156</v>
      </c>
      <c r="W134" s="26"/>
      <c r="X134" s="89">
        <f>'NB VOTE EXERCE TOTAL'!B126</f>
        <v>21107</v>
      </c>
      <c r="Y134" s="77">
        <f t="shared" si="15"/>
        <v>0.44986039770668601</v>
      </c>
    </row>
    <row r="135" spans="1:25" x14ac:dyDescent="0.25">
      <c r="A135" s="38"/>
      <c r="B135" s="38"/>
      <c r="C135" s="50"/>
      <c r="D135" s="39"/>
      <c r="E135" s="52"/>
      <c r="F135" s="52"/>
      <c r="G135" s="52"/>
      <c r="H135" s="52"/>
      <c r="I135" s="39"/>
      <c r="J135" s="52"/>
      <c r="K135" s="40"/>
      <c r="L135" s="39"/>
      <c r="M135" s="41"/>
      <c r="N135" s="41"/>
      <c r="O135" s="39"/>
      <c r="P135" s="42"/>
      <c r="Q135" s="39"/>
      <c r="R135" s="39"/>
      <c r="S135" s="42"/>
      <c r="T135" s="42"/>
      <c r="U135" s="39"/>
      <c r="V135" s="43"/>
      <c r="W135" s="52"/>
      <c r="X135" s="52"/>
      <c r="Y135" s="44"/>
    </row>
    <row r="136" spans="1:25" x14ac:dyDescent="0.25">
      <c r="C136" s="51"/>
      <c r="E136" s="53"/>
      <c r="F136" s="53"/>
      <c r="G136" s="53"/>
      <c r="H136" s="53"/>
      <c r="M136" s="8"/>
      <c r="N136" s="8"/>
      <c r="V136" s="6"/>
      <c r="W136" s="53"/>
      <c r="X136" s="53"/>
    </row>
    <row r="137" spans="1:25" ht="54" customHeight="1" x14ac:dyDescent="0.25">
      <c r="A137" s="129" t="s">
        <v>603</v>
      </c>
      <c r="B137" s="129"/>
      <c r="C137" s="129"/>
      <c r="D137" s="129"/>
      <c r="E137" s="129"/>
      <c r="F137" s="129"/>
      <c r="G137" s="53"/>
      <c r="H137" s="53"/>
      <c r="M137" s="8"/>
      <c r="N137" s="8"/>
      <c r="V137" s="6"/>
      <c r="W137" s="53"/>
      <c r="X137" s="53"/>
    </row>
    <row r="138" spans="1:25" x14ac:dyDescent="0.25">
      <c r="C138" s="51"/>
      <c r="E138" s="53"/>
      <c r="F138" s="53"/>
      <c r="G138" s="53"/>
      <c r="H138" s="53"/>
      <c r="M138" s="8"/>
      <c r="N138" s="8"/>
      <c r="V138" s="6"/>
      <c r="W138" s="53"/>
      <c r="X138" s="53"/>
      <c r="Y138" s="88"/>
    </row>
    <row r="139" spans="1:25" x14ac:dyDescent="0.25">
      <c r="C139" s="51"/>
      <c r="E139" s="53"/>
      <c r="F139" s="53"/>
      <c r="G139" s="53"/>
      <c r="H139" s="53"/>
      <c r="M139" s="8"/>
      <c r="N139" s="8"/>
      <c r="V139" s="6"/>
      <c r="W139" s="53"/>
      <c r="X139" s="53"/>
    </row>
    <row r="140" spans="1:25" x14ac:dyDescent="0.25">
      <c r="C140" s="51"/>
      <c r="E140" s="53"/>
      <c r="F140" s="53"/>
      <c r="G140" s="53"/>
      <c r="H140" s="53"/>
      <c r="M140" s="8"/>
      <c r="N140" s="8"/>
      <c r="V140" s="6"/>
      <c r="W140" s="53"/>
      <c r="X140" s="53"/>
    </row>
    <row r="141" spans="1:25" x14ac:dyDescent="0.25">
      <c r="C141" s="51"/>
      <c r="E141" s="53"/>
      <c r="F141" s="53"/>
      <c r="G141" s="53"/>
      <c r="H141" s="53"/>
      <c r="M141" s="8"/>
      <c r="N141" s="8"/>
      <c r="V141" s="6"/>
      <c r="W141" s="53"/>
      <c r="X141" s="53"/>
    </row>
    <row r="142" spans="1:25" x14ac:dyDescent="0.25">
      <c r="C142" s="51"/>
      <c r="E142" s="53"/>
      <c r="F142" s="53"/>
      <c r="G142" s="53"/>
      <c r="H142" s="53"/>
      <c r="M142" s="8"/>
      <c r="N142" s="8"/>
      <c r="V142" s="6"/>
      <c r="W142" s="53"/>
      <c r="X142" s="53"/>
    </row>
    <row r="143" spans="1:25" x14ac:dyDescent="0.25">
      <c r="C143" s="51"/>
      <c r="E143" s="53"/>
      <c r="F143" s="53"/>
      <c r="G143" s="53"/>
      <c r="H143" s="53"/>
      <c r="M143" s="8"/>
      <c r="N143" s="8"/>
      <c r="V143" s="6"/>
      <c r="W143" s="53"/>
      <c r="X143" s="53"/>
    </row>
    <row r="144" spans="1:25" x14ac:dyDescent="0.25">
      <c r="C144" s="51"/>
      <c r="E144" s="53"/>
      <c r="F144" s="53"/>
      <c r="G144" s="53"/>
      <c r="H144" s="53"/>
      <c r="M144" s="8"/>
      <c r="N144" s="8"/>
      <c r="V144" s="6"/>
      <c r="W144" s="53"/>
      <c r="X144" s="53"/>
    </row>
    <row r="145" spans="3:24" x14ac:dyDescent="0.25">
      <c r="C145" s="51"/>
      <c r="E145" s="53"/>
      <c r="F145" s="53"/>
      <c r="G145" s="53"/>
      <c r="H145" s="53"/>
      <c r="W145" s="53"/>
      <c r="X145" s="53"/>
    </row>
  </sheetData>
  <mergeCells count="7">
    <mergeCell ref="A137:F137"/>
    <mergeCell ref="M4:P4"/>
    <mergeCell ref="S4:V4"/>
    <mergeCell ref="S6:T6"/>
    <mergeCell ref="A6:H6"/>
    <mergeCell ref="J6:K6"/>
    <mergeCell ref="M6:N6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X129"/>
  <sheetViews>
    <sheetView zoomScale="90" zoomScaleNormal="90" workbookViewId="0">
      <pane xSplit="7" ySplit="15" topLeftCell="AQ105" activePane="bottomRight" state="frozen"/>
      <selection pane="topRight" activeCell="H1" sqref="H1"/>
      <selection pane="bottomLeft" activeCell="A16" sqref="A16"/>
      <selection pane="bottomRight" activeCell="AX2" sqref="AX2:AX126"/>
    </sheetView>
  </sheetViews>
  <sheetFormatPr baseColWidth="10" defaultRowHeight="15" x14ac:dyDescent="0.25"/>
  <cols>
    <col min="1" max="1" width="26.453125" bestFit="1" customWidth="1"/>
  </cols>
  <sheetData>
    <row r="1" spans="1:50" x14ac:dyDescent="0.25">
      <c r="A1" t="s">
        <v>4</v>
      </c>
      <c r="B1" t="s">
        <v>143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t="s">
        <v>149</v>
      </c>
      <c r="I1" t="s">
        <v>150</v>
      </c>
      <c r="J1" t="s">
        <v>151</v>
      </c>
      <c r="K1" t="s">
        <v>152</v>
      </c>
      <c r="L1" t="s">
        <v>153</v>
      </c>
      <c r="M1" t="s">
        <v>154</v>
      </c>
      <c r="N1" t="s">
        <v>155</v>
      </c>
      <c r="O1" t="s">
        <v>156</v>
      </c>
      <c r="P1" t="s">
        <v>157</v>
      </c>
      <c r="Q1" t="s">
        <v>158</v>
      </c>
      <c r="R1" t="s">
        <v>159</v>
      </c>
      <c r="S1" t="s">
        <v>160</v>
      </c>
      <c r="T1" t="s">
        <v>161</v>
      </c>
      <c r="U1" t="s">
        <v>162</v>
      </c>
      <c r="V1" t="s">
        <v>163</v>
      </c>
      <c r="W1" t="s">
        <v>164</v>
      </c>
      <c r="X1" t="s">
        <v>165</v>
      </c>
      <c r="Y1" t="s">
        <v>166</v>
      </c>
      <c r="Z1" t="s">
        <v>167</v>
      </c>
      <c r="AA1" t="s">
        <v>168</v>
      </c>
      <c r="AB1" t="s">
        <v>169</v>
      </c>
      <c r="AC1" t="s">
        <v>170</v>
      </c>
      <c r="AD1" t="s">
        <v>171</v>
      </c>
      <c r="AE1" t="s">
        <v>172</v>
      </c>
      <c r="AF1" t="s">
        <v>173</v>
      </c>
      <c r="AG1" t="s">
        <v>174</v>
      </c>
      <c r="AH1" t="s">
        <v>175</v>
      </c>
      <c r="AI1" t="s">
        <v>176</v>
      </c>
      <c r="AJ1" t="s">
        <v>177</v>
      </c>
      <c r="AK1" t="s">
        <v>178</v>
      </c>
      <c r="AL1" t="s">
        <v>179</v>
      </c>
      <c r="AM1" t="s">
        <v>180</v>
      </c>
      <c r="AN1" t="s">
        <v>181</v>
      </c>
      <c r="AO1" t="s">
        <v>182</v>
      </c>
      <c r="AP1" t="s">
        <v>183</v>
      </c>
      <c r="AQ1" t="s">
        <v>184</v>
      </c>
      <c r="AR1" t="s">
        <v>185</v>
      </c>
      <c r="AS1" t="s">
        <v>186</v>
      </c>
      <c r="AT1" t="s">
        <v>187</v>
      </c>
      <c r="AU1" t="s">
        <v>188</v>
      </c>
      <c r="AV1" t="s">
        <v>189</v>
      </c>
      <c r="AW1" t="s">
        <v>190</v>
      </c>
      <c r="AX1" t="s">
        <v>191</v>
      </c>
    </row>
    <row r="2" spans="1:50" x14ac:dyDescent="0.25">
      <c r="A2" t="s">
        <v>12</v>
      </c>
      <c r="B2">
        <v>33637</v>
      </c>
      <c r="E2">
        <v>33637</v>
      </c>
      <c r="F2" s="86">
        <v>44827</v>
      </c>
      <c r="G2">
        <v>22</v>
      </c>
      <c r="H2">
        <v>2</v>
      </c>
      <c r="I2">
        <v>153</v>
      </c>
      <c r="J2">
        <v>66</v>
      </c>
      <c r="K2">
        <v>1</v>
      </c>
      <c r="L2" s="86">
        <v>44828</v>
      </c>
      <c r="M2">
        <v>6</v>
      </c>
      <c r="N2">
        <v>17</v>
      </c>
      <c r="O2">
        <v>57</v>
      </c>
      <c r="P2">
        <v>5</v>
      </c>
      <c r="Q2">
        <v>329</v>
      </c>
      <c r="R2" t="s">
        <v>216</v>
      </c>
      <c r="S2" s="86">
        <v>44829</v>
      </c>
      <c r="T2">
        <v>3521</v>
      </c>
      <c r="U2">
        <v>403</v>
      </c>
      <c r="V2">
        <v>41</v>
      </c>
      <c r="W2" s="86">
        <v>44830</v>
      </c>
      <c r="X2">
        <v>2633</v>
      </c>
      <c r="Y2">
        <v>59</v>
      </c>
      <c r="Z2">
        <v>12</v>
      </c>
      <c r="AA2">
        <v>6669</v>
      </c>
      <c r="AB2" t="s">
        <v>236</v>
      </c>
      <c r="AC2" s="86">
        <v>44831</v>
      </c>
      <c r="AD2">
        <v>0</v>
      </c>
      <c r="AE2">
        <v>17</v>
      </c>
      <c r="AF2">
        <v>119</v>
      </c>
      <c r="AG2">
        <v>119</v>
      </c>
      <c r="AH2">
        <v>9</v>
      </c>
      <c r="AI2" s="86">
        <v>44832</v>
      </c>
      <c r="AJ2">
        <v>15</v>
      </c>
      <c r="AK2">
        <v>0</v>
      </c>
      <c r="AL2">
        <v>103</v>
      </c>
      <c r="AM2">
        <v>113</v>
      </c>
      <c r="AN2">
        <v>8</v>
      </c>
      <c r="AO2" s="86">
        <v>44833</v>
      </c>
      <c r="AP2">
        <v>0</v>
      </c>
      <c r="AQ2">
        <v>0</v>
      </c>
      <c r="AR2">
        <v>44</v>
      </c>
      <c r="AS2">
        <v>77</v>
      </c>
      <c r="AT2">
        <v>1</v>
      </c>
      <c r="AU2">
        <v>625</v>
      </c>
      <c r="AV2" t="s">
        <v>237</v>
      </c>
      <c r="AW2">
        <v>7623</v>
      </c>
      <c r="AX2" t="s">
        <v>238</v>
      </c>
    </row>
    <row r="3" spans="1:50" x14ac:dyDescent="0.25">
      <c r="A3" t="s">
        <v>13</v>
      </c>
      <c r="B3">
        <v>35396</v>
      </c>
      <c r="E3">
        <v>35396</v>
      </c>
      <c r="F3" s="86">
        <v>44827</v>
      </c>
      <c r="G3">
        <v>0</v>
      </c>
      <c r="H3">
        <v>0</v>
      </c>
      <c r="I3">
        <v>200</v>
      </c>
      <c r="J3">
        <v>29</v>
      </c>
      <c r="K3">
        <v>0</v>
      </c>
      <c r="L3" s="86">
        <v>44828</v>
      </c>
      <c r="M3">
        <v>0</v>
      </c>
      <c r="N3">
        <v>0</v>
      </c>
      <c r="O3">
        <v>87</v>
      </c>
      <c r="P3">
        <v>9</v>
      </c>
      <c r="Q3">
        <v>325</v>
      </c>
      <c r="R3" t="s">
        <v>218</v>
      </c>
      <c r="S3" s="86">
        <v>44829</v>
      </c>
      <c r="T3">
        <v>3242</v>
      </c>
      <c r="U3">
        <v>17</v>
      </c>
      <c r="V3">
        <v>24</v>
      </c>
      <c r="W3" s="86">
        <v>44830</v>
      </c>
      <c r="X3">
        <v>2382</v>
      </c>
      <c r="Y3">
        <v>312</v>
      </c>
      <c r="Z3">
        <v>26</v>
      </c>
      <c r="AA3">
        <v>6003</v>
      </c>
      <c r="AB3" t="s">
        <v>239</v>
      </c>
      <c r="AC3" s="86">
        <v>44831</v>
      </c>
      <c r="AD3">
        <v>19</v>
      </c>
      <c r="AE3">
        <v>4</v>
      </c>
      <c r="AF3">
        <v>123</v>
      </c>
      <c r="AG3">
        <v>83</v>
      </c>
      <c r="AH3">
        <v>8</v>
      </c>
      <c r="AI3" s="86">
        <v>44832</v>
      </c>
      <c r="AJ3">
        <v>18</v>
      </c>
      <c r="AK3">
        <v>10</v>
      </c>
      <c r="AL3">
        <v>85</v>
      </c>
      <c r="AM3">
        <v>65</v>
      </c>
      <c r="AN3">
        <v>6</v>
      </c>
      <c r="AO3" s="86">
        <v>44833</v>
      </c>
      <c r="AP3">
        <v>0</v>
      </c>
      <c r="AQ3">
        <v>0</v>
      </c>
      <c r="AR3">
        <v>69</v>
      </c>
      <c r="AS3">
        <v>36</v>
      </c>
      <c r="AT3">
        <v>2</v>
      </c>
      <c r="AU3">
        <v>528</v>
      </c>
      <c r="AV3" t="s">
        <v>240</v>
      </c>
      <c r="AW3">
        <v>6856</v>
      </c>
      <c r="AX3" t="s">
        <v>241</v>
      </c>
    </row>
    <row r="4" spans="1:50" x14ac:dyDescent="0.25">
      <c r="A4" t="s">
        <v>14</v>
      </c>
      <c r="B4">
        <v>49223</v>
      </c>
      <c r="E4">
        <v>49223</v>
      </c>
      <c r="F4" s="86">
        <v>44827</v>
      </c>
      <c r="G4">
        <v>0</v>
      </c>
      <c r="H4">
        <v>23</v>
      </c>
      <c r="I4">
        <v>115</v>
      </c>
      <c r="J4">
        <v>46</v>
      </c>
      <c r="K4">
        <v>0</v>
      </c>
      <c r="L4" s="86">
        <v>44828</v>
      </c>
      <c r="M4">
        <v>0</v>
      </c>
      <c r="N4">
        <v>13</v>
      </c>
      <c r="O4">
        <v>52</v>
      </c>
      <c r="P4">
        <v>0</v>
      </c>
      <c r="Q4">
        <v>249</v>
      </c>
      <c r="R4" t="s">
        <v>195</v>
      </c>
      <c r="S4" s="86">
        <v>44829</v>
      </c>
      <c r="T4">
        <v>3249</v>
      </c>
      <c r="U4">
        <v>428</v>
      </c>
      <c r="V4">
        <v>2</v>
      </c>
      <c r="W4" s="86">
        <v>44830</v>
      </c>
      <c r="X4">
        <v>2169</v>
      </c>
      <c r="Y4">
        <v>135</v>
      </c>
      <c r="Z4">
        <v>2</v>
      </c>
      <c r="AA4">
        <v>5985</v>
      </c>
      <c r="AB4" t="s">
        <v>242</v>
      </c>
      <c r="AC4" s="86">
        <v>44831</v>
      </c>
      <c r="AD4">
        <v>0</v>
      </c>
      <c r="AE4">
        <v>0</v>
      </c>
      <c r="AF4">
        <v>120</v>
      </c>
      <c r="AG4">
        <v>108</v>
      </c>
      <c r="AH4">
        <v>0</v>
      </c>
      <c r="AI4" s="86">
        <v>44832</v>
      </c>
      <c r="AJ4">
        <v>0</v>
      </c>
      <c r="AK4">
        <v>0</v>
      </c>
      <c r="AL4">
        <v>80</v>
      </c>
      <c r="AM4">
        <v>142</v>
      </c>
      <c r="AN4">
        <v>0</v>
      </c>
      <c r="AO4" s="86">
        <v>44833</v>
      </c>
      <c r="AP4">
        <v>0</v>
      </c>
      <c r="AQ4">
        <v>0</v>
      </c>
      <c r="AR4">
        <v>48</v>
      </c>
      <c r="AS4">
        <v>105</v>
      </c>
      <c r="AT4">
        <v>0</v>
      </c>
      <c r="AU4">
        <v>603</v>
      </c>
      <c r="AV4" t="s">
        <v>243</v>
      </c>
      <c r="AW4">
        <v>6837</v>
      </c>
      <c r="AX4" t="s">
        <v>244</v>
      </c>
    </row>
    <row r="5" spans="1:50" x14ac:dyDescent="0.25">
      <c r="A5" t="s">
        <v>15</v>
      </c>
      <c r="B5">
        <v>41857</v>
      </c>
      <c r="E5">
        <v>41857</v>
      </c>
      <c r="F5" s="86">
        <v>44827</v>
      </c>
      <c r="G5">
        <v>0</v>
      </c>
      <c r="H5">
        <v>28</v>
      </c>
      <c r="I5">
        <v>209</v>
      </c>
      <c r="J5">
        <v>43</v>
      </c>
      <c r="K5">
        <v>0</v>
      </c>
      <c r="L5" s="86">
        <v>44828</v>
      </c>
      <c r="M5">
        <v>0</v>
      </c>
      <c r="N5">
        <v>65</v>
      </c>
      <c r="O5">
        <v>50</v>
      </c>
      <c r="P5">
        <v>0</v>
      </c>
      <c r="Q5">
        <v>395</v>
      </c>
      <c r="R5" t="s">
        <v>214</v>
      </c>
      <c r="S5" s="86">
        <v>44829</v>
      </c>
      <c r="T5">
        <v>4554</v>
      </c>
      <c r="U5">
        <v>216</v>
      </c>
      <c r="V5">
        <v>0</v>
      </c>
      <c r="W5" s="86">
        <v>44830</v>
      </c>
      <c r="X5">
        <v>3638</v>
      </c>
      <c r="Y5">
        <v>150</v>
      </c>
      <c r="Z5">
        <v>0</v>
      </c>
      <c r="AA5">
        <v>8558</v>
      </c>
      <c r="AB5" t="s">
        <v>245</v>
      </c>
      <c r="AC5" s="86">
        <v>44831</v>
      </c>
      <c r="AD5">
        <v>0</v>
      </c>
      <c r="AE5">
        <v>3</v>
      </c>
      <c r="AF5">
        <v>128</v>
      </c>
      <c r="AG5">
        <v>116</v>
      </c>
      <c r="AH5">
        <v>1</v>
      </c>
      <c r="AI5" s="86">
        <v>44832</v>
      </c>
      <c r="AJ5">
        <v>0</v>
      </c>
      <c r="AK5">
        <v>0</v>
      </c>
      <c r="AL5">
        <v>78</v>
      </c>
      <c r="AM5">
        <v>114</v>
      </c>
      <c r="AN5">
        <v>2</v>
      </c>
      <c r="AO5" s="86">
        <v>44833</v>
      </c>
      <c r="AP5">
        <v>0</v>
      </c>
      <c r="AQ5">
        <v>0</v>
      </c>
      <c r="AR5">
        <v>39</v>
      </c>
      <c r="AS5">
        <v>47</v>
      </c>
      <c r="AT5">
        <v>0</v>
      </c>
      <c r="AU5">
        <v>528</v>
      </c>
      <c r="AV5" t="s">
        <v>246</v>
      </c>
      <c r="AW5">
        <v>9481</v>
      </c>
      <c r="AX5" t="s">
        <v>247</v>
      </c>
    </row>
    <row r="6" spans="1:50" x14ac:dyDescent="0.25">
      <c r="A6" t="s">
        <v>16</v>
      </c>
      <c r="B6">
        <v>51532</v>
      </c>
      <c r="E6">
        <v>51532</v>
      </c>
      <c r="F6" s="86">
        <v>44827</v>
      </c>
      <c r="G6">
        <v>0</v>
      </c>
      <c r="H6">
        <v>0</v>
      </c>
      <c r="I6">
        <v>231</v>
      </c>
      <c r="J6">
        <v>33</v>
      </c>
      <c r="K6">
        <v>0</v>
      </c>
      <c r="L6" s="86">
        <v>44828</v>
      </c>
      <c r="M6">
        <v>0</v>
      </c>
      <c r="N6">
        <v>0</v>
      </c>
      <c r="O6">
        <v>115</v>
      </c>
      <c r="P6">
        <v>0</v>
      </c>
      <c r="Q6">
        <v>379</v>
      </c>
      <c r="R6" t="s">
        <v>248</v>
      </c>
      <c r="S6" s="86">
        <v>44829</v>
      </c>
      <c r="T6">
        <v>5474</v>
      </c>
      <c r="U6">
        <v>35</v>
      </c>
      <c r="V6">
        <v>5</v>
      </c>
      <c r="W6" s="86">
        <v>44830</v>
      </c>
      <c r="X6">
        <v>5044</v>
      </c>
      <c r="Y6">
        <v>49</v>
      </c>
      <c r="Z6">
        <v>3</v>
      </c>
      <c r="AA6">
        <v>10610</v>
      </c>
      <c r="AB6" t="s">
        <v>249</v>
      </c>
      <c r="AC6" s="86">
        <v>44831</v>
      </c>
      <c r="AD6">
        <v>0</v>
      </c>
      <c r="AE6">
        <v>17</v>
      </c>
      <c r="AF6">
        <v>196</v>
      </c>
      <c r="AG6">
        <v>125</v>
      </c>
      <c r="AH6">
        <v>0</v>
      </c>
      <c r="AI6" s="86">
        <v>44832</v>
      </c>
      <c r="AJ6">
        <v>6</v>
      </c>
      <c r="AK6">
        <v>19</v>
      </c>
      <c r="AL6">
        <v>161</v>
      </c>
      <c r="AM6">
        <v>82</v>
      </c>
      <c r="AN6">
        <v>6</v>
      </c>
      <c r="AO6" s="86">
        <v>44833</v>
      </c>
      <c r="AP6">
        <v>0</v>
      </c>
      <c r="AQ6">
        <v>0</v>
      </c>
      <c r="AR6">
        <v>69</v>
      </c>
      <c r="AS6">
        <v>59</v>
      </c>
      <c r="AT6">
        <v>2</v>
      </c>
      <c r="AU6">
        <v>742</v>
      </c>
      <c r="AV6" t="s">
        <v>250</v>
      </c>
      <c r="AW6">
        <v>11731</v>
      </c>
      <c r="AX6" t="s">
        <v>251</v>
      </c>
    </row>
    <row r="7" spans="1:50" x14ac:dyDescent="0.25">
      <c r="A7" t="s">
        <v>17</v>
      </c>
      <c r="B7">
        <v>62010</v>
      </c>
      <c r="E7">
        <v>62010</v>
      </c>
      <c r="F7" s="86">
        <v>44827</v>
      </c>
      <c r="G7">
        <v>0</v>
      </c>
      <c r="H7">
        <v>0</v>
      </c>
      <c r="I7">
        <v>394</v>
      </c>
      <c r="J7">
        <v>86</v>
      </c>
      <c r="K7">
        <v>1</v>
      </c>
      <c r="L7" s="86">
        <v>44828</v>
      </c>
      <c r="M7">
        <v>0</v>
      </c>
      <c r="N7">
        <v>0</v>
      </c>
      <c r="O7">
        <v>216</v>
      </c>
      <c r="P7">
        <v>1</v>
      </c>
      <c r="Q7">
        <v>698</v>
      </c>
      <c r="R7" t="s">
        <v>252</v>
      </c>
      <c r="S7" s="86">
        <v>44829</v>
      </c>
      <c r="T7">
        <v>8564</v>
      </c>
      <c r="U7">
        <v>627</v>
      </c>
      <c r="V7">
        <v>2</v>
      </c>
      <c r="W7" s="86">
        <v>44830</v>
      </c>
      <c r="X7">
        <v>7241</v>
      </c>
      <c r="Y7">
        <v>578</v>
      </c>
      <c r="Z7">
        <v>3</v>
      </c>
      <c r="AA7">
        <v>17015</v>
      </c>
      <c r="AB7" t="s">
        <v>253</v>
      </c>
      <c r="AC7" s="86">
        <v>44831</v>
      </c>
      <c r="AD7">
        <v>0</v>
      </c>
      <c r="AE7">
        <v>19</v>
      </c>
      <c r="AF7">
        <v>241</v>
      </c>
      <c r="AG7">
        <v>153</v>
      </c>
      <c r="AH7">
        <v>9</v>
      </c>
      <c r="AI7" s="86">
        <v>44832</v>
      </c>
      <c r="AJ7">
        <v>12</v>
      </c>
      <c r="AK7">
        <v>10</v>
      </c>
      <c r="AL7">
        <v>165</v>
      </c>
      <c r="AM7">
        <v>172</v>
      </c>
      <c r="AN7">
        <v>4</v>
      </c>
      <c r="AO7" s="86">
        <v>44833</v>
      </c>
      <c r="AP7">
        <v>0</v>
      </c>
      <c r="AQ7">
        <v>0</v>
      </c>
      <c r="AR7">
        <v>75</v>
      </c>
      <c r="AS7">
        <v>77</v>
      </c>
      <c r="AT7">
        <v>1</v>
      </c>
      <c r="AU7">
        <v>938</v>
      </c>
      <c r="AV7" t="s">
        <v>221</v>
      </c>
      <c r="AW7">
        <v>18651</v>
      </c>
      <c r="AX7" t="s">
        <v>254</v>
      </c>
    </row>
    <row r="8" spans="1:50" x14ac:dyDescent="0.25">
      <c r="A8" t="s">
        <v>18</v>
      </c>
      <c r="B8">
        <v>44023</v>
      </c>
      <c r="E8">
        <v>44023</v>
      </c>
      <c r="F8" s="86">
        <v>44827</v>
      </c>
      <c r="G8">
        <v>76</v>
      </c>
      <c r="H8">
        <v>12</v>
      </c>
      <c r="I8">
        <v>136</v>
      </c>
      <c r="J8">
        <v>31</v>
      </c>
      <c r="K8">
        <v>1</v>
      </c>
      <c r="L8" s="86">
        <v>44828</v>
      </c>
      <c r="M8">
        <v>78</v>
      </c>
      <c r="N8">
        <v>14</v>
      </c>
      <c r="O8">
        <v>60</v>
      </c>
      <c r="P8">
        <v>0</v>
      </c>
      <c r="Q8">
        <v>408</v>
      </c>
      <c r="R8" t="s">
        <v>211</v>
      </c>
      <c r="S8" s="86">
        <v>44829</v>
      </c>
      <c r="T8">
        <v>5693</v>
      </c>
      <c r="U8">
        <v>211</v>
      </c>
      <c r="V8">
        <v>1</v>
      </c>
      <c r="W8" s="86">
        <v>44830</v>
      </c>
      <c r="X8">
        <v>4464</v>
      </c>
      <c r="Y8">
        <v>133</v>
      </c>
      <c r="Z8">
        <v>6</v>
      </c>
      <c r="AA8">
        <v>10508</v>
      </c>
      <c r="AB8" t="s">
        <v>255</v>
      </c>
      <c r="AC8" s="86">
        <v>44831</v>
      </c>
      <c r="AD8">
        <v>10</v>
      </c>
      <c r="AE8">
        <v>1</v>
      </c>
      <c r="AF8">
        <v>109</v>
      </c>
      <c r="AG8">
        <v>59</v>
      </c>
      <c r="AH8">
        <v>2</v>
      </c>
      <c r="AI8" s="86">
        <v>44832</v>
      </c>
      <c r="AJ8">
        <v>1</v>
      </c>
      <c r="AK8">
        <v>1</v>
      </c>
      <c r="AL8">
        <v>69</v>
      </c>
      <c r="AM8">
        <v>84</v>
      </c>
      <c r="AN8">
        <v>2</v>
      </c>
      <c r="AO8" s="86">
        <v>44833</v>
      </c>
      <c r="AP8">
        <v>1</v>
      </c>
      <c r="AQ8">
        <v>0</v>
      </c>
      <c r="AR8">
        <v>34</v>
      </c>
      <c r="AS8">
        <v>44</v>
      </c>
      <c r="AT8">
        <v>0</v>
      </c>
      <c r="AU8">
        <v>417</v>
      </c>
      <c r="AV8" t="s">
        <v>256</v>
      </c>
      <c r="AW8">
        <v>11333</v>
      </c>
      <c r="AX8" t="s">
        <v>257</v>
      </c>
    </row>
    <row r="9" spans="1:50" x14ac:dyDescent="0.25">
      <c r="A9" t="s">
        <v>19</v>
      </c>
      <c r="B9">
        <v>49608</v>
      </c>
      <c r="E9">
        <v>49608</v>
      </c>
      <c r="F9" s="86">
        <v>44827</v>
      </c>
      <c r="G9">
        <v>39</v>
      </c>
      <c r="H9">
        <v>10</v>
      </c>
      <c r="I9">
        <v>185</v>
      </c>
      <c r="J9">
        <v>50</v>
      </c>
      <c r="K9">
        <v>2</v>
      </c>
      <c r="L9" s="86">
        <v>44828</v>
      </c>
      <c r="M9">
        <v>0</v>
      </c>
      <c r="N9">
        <v>0</v>
      </c>
      <c r="O9">
        <v>91</v>
      </c>
      <c r="P9">
        <v>2</v>
      </c>
      <c r="Q9">
        <v>379</v>
      </c>
      <c r="R9" t="s">
        <v>258</v>
      </c>
      <c r="S9" s="86">
        <v>44829</v>
      </c>
      <c r="T9">
        <v>6563</v>
      </c>
      <c r="U9">
        <v>496</v>
      </c>
      <c r="V9">
        <v>2</v>
      </c>
      <c r="W9" s="86">
        <v>44830</v>
      </c>
      <c r="X9">
        <v>6060</v>
      </c>
      <c r="Y9">
        <v>279</v>
      </c>
      <c r="Z9">
        <v>5</v>
      </c>
      <c r="AA9">
        <v>13405</v>
      </c>
      <c r="AB9" t="s">
        <v>259</v>
      </c>
      <c r="AC9" s="86">
        <v>44831</v>
      </c>
      <c r="AD9">
        <v>31</v>
      </c>
      <c r="AE9">
        <v>0</v>
      </c>
      <c r="AF9">
        <v>191</v>
      </c>
      <c r="AG9">
        <v>150</v>
      </c>
      <c r="AH9">
        <v>5</v>
      </c>
      <c r="AI9" s="86">
        <v>44832</v>
      </c>
      <c r="AJ9">
        <v>30</v>
      </c>
      <c r="AK9">
        <v>1</v>
      </c>
      <c r="AL9">
        <v>147</v>
      </c>
      <c r="AM9">
        <v>142</v>
      </c>
      <c r="AN9">
        <v>0</v>
      </c>
      <c r="AO9" s="86">
        <v>44833</v>
      </c>
      <c r="AP9">
        <v>0</v>
      </c>
      <c r="AQ9">
        <v>0</v>
      </c>
      <c r="AR9">
        <v>62</v>
      </c>
      <c r="AS9">
        <v>89</v>
      </c>
      <c r="AT9">
        <v>2</v>
      </c>
      <c r="AU9">
        <v>850</v>
      </c>
      <c r="AV9" t="s">
        <v>260</v>
      </c>
      <c r="AW9">
        <v>14634</v>
      </c>
      <c r="AX9" t="s">
        <v>261</v>
      </c>
    </row>
    <row r="10" spans="1:50" x14ac:dyDescent="0.25">
      <c r="A10" t="s">
        <v>20</v>
      </c>
      <c r="B10">
        <v>50764</v>
      </c>
      <c r="E10">
        <v>50764</v>
      </c>
      <c r="F10" s="86">
        <v>44827</v>
      </c>
      <c r="G10">
        <v>0</v>
      </c>
      <c r="H10">
        <v>45</v>
      </c>
      <c r="I10">
        <v>267</v>
      </c>
      <c r="J10">
        <v>17</v>
      </c>
      <c r="K10">
        <v>0</v>
      </c>
      <c r="L10" s="86">
        <v>44828</v>
      </c>
      <c r="M10">
        <v>0</v>
      </c>
      <c r="N10">
        <v>30</v>
      </c>
      <c r="O10">
        <v>96</v>
      </c>
      <c r="P10">
        <v>0</v>
      </c>
      <c r="Q10">
        <v>455</v>
      </c>
      <c r="R10" t="s">
        <v>228</v>
      </c>
      <c r="S10" s="86">
        <v>44829</v>
      </c>
      <c r="T10">
        <v>6107</v>
      </c>
      <c r="U10">
        <v>431</v>
      </c>
      <c r="V10">
        <v>2</v>
      </c>
      <c r="W10" s="86">
        <v>44830</v>
      </c>
      <c r="X10">
        <v>5487</v>
      </c>
      <c r="Y10">
        <v>382</v>
      </c>
      <c r="Z10">
        <v>2</v>
      </c>
      <c r="AA10">
        <v>12411</v>
      </c>
      <c r="AB10" t="s">
        <v>262</v>
      </c>
      <c r="AC10" s="86">
        <v>44831</v>
      </c>
      <c r="AD10">
        <v>72</v>
      </c>
      <c r="AE10">
        <v>0</v>
      </c>
      <c r="AF10">
        <v>174</v>
      </c>
      <c r="AG10">
        <v>64</v>
      </c>
      <c r="AH10">
        <v>3</v>
      </c>
      <c r="AI10" s="86">
        <v>44832</v>
      </c>
      <c r="AJ10">
        <v>13</v>
      </c>
      <c r="AK10">
        <v>0</v>
      </c>
      <c r="AL10">
        <v>141</v>
      </c>
      <c r="AM10">
        <v>40</v>
      </c>
      <c r="AN10">
        <v>4</v>
      </c>
      <c r="AO10" s="86">
        <v>44833</v>
      </c>
      <c r="AP10">
        <v>0</v>
      </c>
      <c r="AQ10">
        <v>0</v>
      </c>
      <c r="AR10">
        <v>55</v>
      </c>
      <c r="AS10">
        <v>33</v>
      </c>
      <c r="AT10">
        <v>0</v>
      </c>
      <c r="AU10">
        <v>599</v>
      </c>
      <c r="AV10" t="s">
        <v>263</v>
      </c>
      <c r="AW10">
        <v>13465</v>
      </c>
      <c r="AX10" t="s">
        <v>264</v>
      </c>
    </row>
    <row r="11" spans="1:50" x14ac:dyDescent="0.25">
      <c r="A11" t="s">
        <v>21</v>
      </c>
      <c r="B11">
        <v>45165</v>
      </c>
      <c r="E11">
        <v>45165</v>
      </c>
      <c r="F11" s="86">
        <v>44827</v>
      </c>
      <c r="G11">
        <v>65</v>
      </c>
      <c r="H11">
        <v>3</v>
      </c>
      <c r="I11">
        <v>140</v>
      </c>
      <c r="J11">
        <v>30</v>
      </c>
      <c r="K11">
        <v>1</v>
      </c>
      <c r="L11" s="86">
        <v>44828</v>
      </c>
      <c r="M11">
        <v>12</v>
      </c>
      <c r="N11">
        <v>0</v>
      </c>
      <c r="O11">
        <v>82</v>
      </c>
      <c r="P11">
        <v>0</v>
      </c>
      <c r="Q11">
        <v>333</v>
      </c>
      <c r="R11" t="s">
        <v>248</v>
      </c>
      <c r="S11" s="86">
        <v>44829</v>
      </c>
      <c r="T11">
        <v>5287</v>
      </c>
      <c r="U11">
        <v>246</v>
      </c>
      <c r="V11">
        <v>8</v>
      </c>
      <c r="W11" s="86">
        <v>44830</v>
      </c>
      <c r="X11">
        <v>3968</v>
      </c>
      <c r="Y11">
        <v>110</v>
      </c>
      <c r="Z11">
        <v>5</v>
      </c>
      <c r="AA11">
        <v>9624</v>
      </c>
      <c r="AB11" t="s">
        <v>265</v>
      </c>
      <c r="AC11" s="86">
        <v>44831</v>
      </c>
      <c r="AD11">
        <v>64</v>
      </c>
      <c r="AE11">
        <v>2</v>
      </c>
      <c r="AF11">
        <v>184</v>
      </c>
      <c r="AG11">
        <v>93</v>
      </c>
      <c r="AH11">
        <v>2</v>
      </c>
      <c r="AI11" s="86">
        <v>44832</v>
      </c>
      <c r="AJ11">
        <v>44</v>
      </c>
      <c r="AK11">
        <v>0</v>
      </c>
      <c r="AL11">
        <v>81</v>
      </c>
      <c r="AM11">
        <v>77</v>
      </c>
      <c r="AN11">
        <v>4</v>
      </c>
      <c r="AO11" s="86">
        <v>44833</v>
      </c>
      <c r="AP11">
        <v>42</v>
      </c>
      <c r="AQ11">
        <v>0</v>
      </c>
      <c r="AR11">
        <v>43</v>
      </c>
      <c r="AS11">
        <v>55</v>
      </c>
      <c r="AT11">
        <v>3</v>
      </c>
      <c r="AU11">
        <v>694</v>
      </c>
      <c r="AV11" t="s">
        <v>266</v>
      </c>
      <c r="AW11">
        <v>10651</v>
      </c>
      <c r="AX11" t="s">
        <v>267</v>
      </c>
    </row>
    <row r="12" spans="1:50" x14ac:dyDescent="0.25">
      <c r="A12" t="s">
        <v>22</v>
      </c>
      <c r="B12">
        <v>62265</v>
      </c>
      <c r="E12">
        <v>62265</v>
      </c>
      <c r="F12" s="86">
        <v>44827</v>
      </c>
      <c r="G12">
        <v>10</v>
      </c>
      <c r="H12">
        <v>0</v>
      </c>
      <c r="I12">
        <v>168</v>
      </c>
      <c r="J12">
        <v>43</v>
      </c>
      <c r="K12">
        <v>0</v>
      </c>
      <c r="L12" s="86">
        <v>44828</v>
      </c>
      <c r="M12">
        <v>8</v>
      </c>
      <c r="N12">
        <v>0</v>
      </c>
      <c r="O12">
        <v>65</v>
      </c>
      <c r="P12">
        <v>1</v>
      </c>
      <c r="Q12">
        <v>295</v>
      </c>
      <c r="R12" t="s">
        <v>219</v>
      </c>
      <c r="S12" s="86">
        <v>44829</v>
      </c>
      <c r="T12">
        <v>7623</v>
      </c>
      <c r="U12">
        <v>157</v>
      </c>
      <c r="V12">
        <v>26</v>
      </c>
      <c r="W12" s="86">
        <v>44830</v>
      </c>
      <c r="X12">
        <v>6413</v>
      </c>
      <c r="Y12">
        <v>328</v>
      </c>
      <c r="Z12">
        <v>3</v>
      </c>
      <c r="AA12">
        <v>14550</v>
      </c>
      <c r="AB12" t="s">
        <v>268</v>
      </c>
      <c r="AC12" s="86">
        <v>44831</v>
      </c>
      <c r="AD12">
        <v>7</v>
      </c>
      <c r="AE12">
        <v>0</v>
      </c>
      <c r="AF12">
        <v>149</v>
      </c>
      <c r="AG12">
        <v>113</v>
      </c>
      <c r="AH12">
        <v>4</v>
      </c>
      <c r="AI12" s="86">
        <v>44832</v>
      </c>
      <c r="AJ12">
        <v>21</v>
      </c>
      <c r="AK12">
        <v>0</v>
      </c>
      <c r="AL12">
        <v>109</v>
      </c>
      <c r="AM12">
        <v>86</v>
      </c>
      <c r="AN12">
        <v>1</v>
      </c>
      <c r="AO12" s="86">
        <v>44833</v>
      </c>
      <c r="AP12">
        <v>0</v>
      </c>
      <c r="AQ12">
        <v>0</v>
      </c>
      <c r="AR12">
        <v>76</v>
      </c>
      <c r="AS12">
        <v>49</v>
      </c>
      <c r="AT12">
        <v>0</v>
      </c>
      <c r="AU12">
        <v>615</v>
      </c>
      <c r="AV12" t="s">
        <v>269</v>
      </c>
      <c r="AW12">
        <v>15460</v>
      </c>
      <c r="AX12" t="s">
        <v>270</v>
      </c>
    </row>
    <row r="13" spans="1:50" x14ac:dyDescent="0.25">
      <c r="A13" t="s">
        <v>23</v>
      </c>
      <c r="B13">
        <v>54886</v>
      </c>
      <c r="E13">
        <v>54886</v>
      </c>
      <c r="F13" s="86">
        <v>44827</v>
      </c>
      <c r="G13">
        <v>0</v>
      </c>
      <c r="H13">
        <v>0</v>
      </c>
      <c r="I13">
        <v>170</v>
      </c>
      <c r="J13">
        <v>30</v>
      </c>
      <c r="K13">
        <v>1</v>
      </c>
      <c r="L13" s="86">
        <v>44828</v>
      </c>
      <c r="M13">
        <v>0</v>
      </c>
      <c r="N13">
        <v>0</v>
      </c>
      <c r="O13">
        <v>94</v>
      </c>
      <c r="P13">
        <v>4</v>
      </c>
      <c r="Q13">
        <v>299</v>
      </c>
      <c r="R13" t="s">
        <v>220</v>
      </c>
      <c r="S13" s="86">
        <v>44829</v>
      </c>
      <c r="T13">
        <v>7239</v>
      </c>
      <c r="U13">
        <v>245</v>
      </c>
      <c r="V13">
        <v>6</v>
      </c>
      <c r="W13" s="86">
        <v>44830</v>
      </c>
      <c r="X13">
        <v>6920</v>
      </c>
      <c r="Y13">
        <v>121</v>
      </c>
      <c r="Z13">
        <v>8</v>
      </c>
      <c r="AA13">
        <v>14539</v>
      </c>
      <c r="AB13" t="s">
        <v>271</v>
      </c>
      <c r="AC13" s="86">
        <v>44831</v>
      </c>
      <c r="AD13">
        <v>17</v>
      </c>
      <c r="AE13">
        <v>11</v>
      </c>
      <c r="AF13">
        <v>179</v>
      </c>
      <c r="AG13">
        <v>87</v>
      </c>
      <c r="AH13">
        <v>4</v>
      </c>
      <c r="AI13" s="86">
        <v>44832</v>
      </c>
      <c r="AJ13">
        <v>61</v>
      </c>
      <c r="AK13">
        <v>35</v>
      </c>
      <c r="AL13">
        <v>123</v>
      </c>
      <c r="AM13">
        <v>101</v>
      </c>
      <c r="AN13">
        <v>3</v>
      </c>
      <c r="AO13" s="86">
        <v>44833</v>
      </c>
      <c r="AP13">
        <v>10</v>
      </c>
      <c r="AQ13">
        <v>0</v>
      </c>
      <c r="AR13">
        <v>58</v>
      </c>
      <c r="AS13">
        <v>38</v>
      </c>
      <c r="AT13">
        <v>1</v>
      </c>
      <c r="AU13">
        <v>728</v>
      </c>
      <c r="AV13" t="s">
        <v>272</v>
      </c>
      <c r="AW13">
        <v>15566</v>
      </c>
      <c r="AX13" t="s">
        <v>273</v>
      </c>
    </row>
    <row r="14" spans="1:50" x14ac:dyDescent="0.25">
      <c r="A14" t="s">
        <v>24</v>
      </c>
      <c r="B14">
        <v>60027</v>
      </c>
      <c r="E14">
        <v>60027</v>
      </c>
      <c r="F14" s="86">
        <v>44827</v>
      </c>
      <c r="G14">
        <v>8</v>
      </c>
      <c r="H14">
        <v>34</v>
      </c>
      <c r="I14">
        <v>183</v>
      </c>
      <c r="J14">
        <v>56</v>
      </c>
      <c r="K14">
        <v>0</v>
      </c>
      <c r="L14" s="86">
        <v>44828</v>
      </c>
      <c r="M14">
        <v>78</v>
      </c>
      <c r="N14">
        <v>3</v>
      </c>
      <c r="O14">
        <v>81</v>
      </c>
      <c r="P14">
        <v>0</v>
      </c>
      <c r="Q14">
        <v>443</v>
      </c>
      <c r="R14" t="s">
        <v>248</v>
      </c>
      <c r="S14" s="86">
        <v>44829</v>
      </c>
      <c r="T14">
        <v>8368</v>
      </c>
      <c r="U14">
        <v>534</v>
      </c>
      <c r="V14">
        <v>7</v>
      </c>
      <c r="W14" s="86">
        <v>44830</v>
      </c>
      <c r="X14">
        <v>6863</v>
      </c>
      <c r="Y14">
        <v>185</v>
      </c>
      <c r="Z14">
        <v>1</v>
      </c>
      <c r="AA14">
        <v>15958</v>
      </c>
      <c r="AB14" t="s">
        <v>274</v>
      </c>
      <c r="AC14" s="86">
        <v>44831</v>
      </c>
      <c r="AD14">
        <v>0</v>
      </c>
      <c r="AE14">
        <v>0</v>
      </c>
      <c r="AF14">
        <v>200</v>
      </c>
      <c r="AG14">
        <v>208</v>
      </c>
      <c r="AH14">
        <v>1</v>
      </c>
      <c r="AI14" s="86">
        <v>44832</v>
      </c>
      <c r="AJ14">
        <v>0</v>
      </c>
      <c r="AK14">
        <v>0</v>
      </c>
      <c r="AL14">
        <v>163</v>
      </c>
      <c r="AM14">
        <v>211</v>
      </c>
      <c r="AN14">
        <v>1</v>
      </c>
      <c r="AO14" s="86">
        <v>44833</v>
      </c>
      <c r="AP14">
        <v>0</v>
      </c>
      <c r="AQ14">
        <v>0</v>
      </c>
      <c r="AR14">
        <v>113</v>
      </c>
      <c r="AS14">
        <v>131</v>
      </c>
      <c r="AT14">
        <v>2</v>
      </c>
      <c r="AU14">
        <v>1030</v>
      </c>
      <c r="AV14" t="s">
        <v>275</v>
      </c>
      <c r="AW14">
        <v>17431</v>
      </c>
      <c r="AX14" t="s">
        <v>276</v>
      </c>
    </row>
    <row r="15" spans="1:50" x14ac:dyDescent="0.25">
      <c r="A15" t="s">
        <v>25</v>
      </c>
      <c r="B15">
        <v>35908</v>
      </c>
      <c r="E15">
        <v>35908</v>
      </c>
      <c r="F15" s="86">
        <v>44827</v>
      </c>
      <c r="G15">
        <v>1</v>
      </c>
      <c r="H15">
        <v>61</v>
      </c>
      <c r="I15">
        <v>94</v>
      </c>
      <c r="J15">
        <v>26</v>
      </c>
      <c r="K15">
        <v>1</v>
      </c>
      <c r="L15" s="86">
        <v>44828</v>
      </c>
      <c r="M15">
        <v>0</v>
      </c>
      <c r="N15">
        <v>0</v>
      </c>
      <c r="O15">
        <v>57</v>
      </c>
      <c r="P15">
        <v>2</v>
      </c>
      <c r="Q15">
        <v>242</v>
      </c>
      <c r="R15" t="s">
        <v>194</v>
      </c>
      <c r="S15" s="86">
        <v>44829</v>
      </c>
      <c r="T15">
        <v>3717</v>
      </c>
      <c r="U15">
        <v>76</v>
      </c>
      <c r="V15">
        <v>7</v>
      </c>
      <c r="W15" s="86">
        <v>44830</v>
      </c>
      <c r="X15">
        <v>2929</v>
      </c>
      <c r="Y15">
        <v>175</v>
      </c>
      <c r="Z15">
        <v>8</v>
      </c>
      <c r="AA15">
        <v>6912</v>
      </c>
      <c r="AB15" t="s">
        <v>277</v>
      </c>
      <c r="AC15" s="86">
        <v>44831</v>
      </c>
      <c r="AD15">
        <v>31</v>
      </c>
      <c r="AE15">
        <v>36</v>
      </c>
      <c r="AF15">
        <v>176</v>
      </c>
      <c r="AG15">
        <v>83</v>
      </c>
      <c r="AH15">
        <v>10</v>
      </c>
      <c r="AI15" s="86">
        <v>44832</v>
      </c>
      <c r="AJ15">
        <v>0</v>
      </c>
      <c r="AK15">
        <v>12</v>
      </c>
      <c r="AL15">
        <v>126</v>
      </c>
      <c r="AM15">
        <v>58</v>
      </c>
      <c r="AN15">
        <v>2</v>
      </c>
      <c r="AO15" s="86">
        <v>44833</v>
      </c>
      <c r="AP15">
        <v>0</v>
      </c>
      <c r="AQ15">
        <v>0</v>
      </c>
      <c r="AR15">
        <v>71</v>
      </c>
      <c r="AS15">
        <v>33</v>
      </c>
      <c r="AT15">
        <v>1</v>
      </c>
      <c r="AU15">
        <v>639</v>
      </c>
      <c r="AV15" t="s">
        <v>278</v>
      </c>
      <c r="AW15">
        <v>7793</v>
      </c>
      <c r="AX15" t="s">
        <v>279</v>
      </c>
    </row>
    <row r="16" spans="1:50" x14ac:dyDescent="0.25">
      <c r="A16" t="s">
        <v>26</v>
      </c>
      <c r="B16">
        <v>59878</v>
      </c>
      <c r="E16">
        <v>59878</v>
      </c>
      <c r="F16" s="86">
        <v>44827</v>
      </c>
      <c r="G16">
        <v>0</v>
      </c>
      <c r="H16">
        <v>14</v>
      </c>
      <c r="I16">
        <v>197</v>
      </c>
      <c r="J16">
        <v>40</v>
      </c>
      <c r="K16">
        <v>0</v>
      </c>
      <c r="L16" s="86">
        <v>44828</v>
      </c>
      <c r="M16">
        <v>0</v>
      </c>
      <c r="N16">
        <v>5</v>
      </c>
      <c r="O16">
        <v>92</v>
      </c>
      <c r="P16">
        <v>1</v>
      </c>
      <c r="Q16">
        <v>349</v>
      </c>
      <c r="R16" t="s">
        <v>197</v>
      </c>
      <c r="S16" s="86">
        <v>44829</v>
      </c>
      <c r="T16">
        <v>6838</v>
      </c>
      <c r="U16">
        <v>543</v>
      </c>
      <c r="V16">
        <v>5</v>
      </c>
      <c r="W16" s="86">
        <v>44830</v>
      </c>
      <c r="X16">
        <v>6210</v>
      </c>
      <c r="Y16">
        <v>199</v>
      </c>
      <c r="Z16">
        <v>3</v>
      </c>
      <c r="AA16">
        <v>13798</v>
      </c>
      <c r="AB16" t="s">
        <v>280</v>
      </c>
      <c r="AC16" s="86">
        <v>44831</v>
      </c>
      <c r="AD16">
        <v>1</v>
      </c>
      <c r="AE16">
        <v>7</v>
      </c>
      <c r="AF16">
        <v>184</v>
      </c>
      <c r="AG16">
        <v>183</v>
      </c>
      <c r="AH16">
        <v>2</v>
      </c>
      <c r="AI16" s="86">
        <v>44832</v>
      </c>
      <c r="AJ16">
        <v>32</v>
      </c>
      <c r="AK16">
        <v>0</v>
      </c>
      <c r="AL16">
        <v>140</v>
      </c>
      <c r="AM16">
        <v>180</v>
      </c>
      <c r="AN16">
        <v>2</v>
      </c>
      <c r="AO16" s="86">
        <v>44833</v>
      </c>
      <c r="AP16">
        <v>10</v>
      </c>
      <c r="AQ16">
        <v>1</v>
      </c>
      <c r="AR16">
        <v>63</v>
      </c>
      <c r="AS16">
        <v>115</v>
      </c>
      <c r="AT16">
        <v>0</v>
      </c>
      <c r="AU16">
        <v>920</v>
      </c>
      <c r="AV16" t="s">
        <v>266</v>
      </c>
      <c r="AW16">
        <v>15067</v>
      </c>
      <c r="AX16" t="s">
        <v>281</v>
      </c>
    </row>
    <row r="17" spans="1:50" x14ac:dyDescent="0.25">
      <c r="A17" t="s">
        <v>27</v>
      </c>
      <c r="B17">
        <v>46170</v>
      </c>
      <c r="E17">
        <v>46170</v>
      </c>
      <c r="F17" s="86">
        <v>44827</v>
      </c>
      <c r="G17">
        <v>2</v>
      </c>
      <c r="H17">
        <v>34</v>
      </c>
      <c r="I17">
        <v>82</v>
      </c>
      <c r="J17">
        <v>32</v>
      </c>
      <c r="K17">
        <v>2</v>
      </c>
      <c r="L17" s="86">
        <v>44828</v>
      </c>
      <c r="M17">
        <v>2</v>
      </c>
      <c r="N17">
        <v>30</v>
      </c>
      <c r="O17">
        <v>47</v>
      </c>
      <c r="P17">
        <v>0</v>
      </c>
      <c r="Q17">
        <v>231</v>
      </c>
      <c r="R17" t="s">
        <v>203</v>
      </c>
      <c r="S17" s="86">
        <v>44829</v>
      </c>
      <c r="T17">
        <v>3328</v>
      </c>
      <c r="U17">
        <v>598</v>
      </c>
      <c r="V17">
        <v>0</v>
      </c>
      <c r="W17" s="86">
        <v>44830</v>
      </c>
      <c r="X17">
        <v>2412</v>
      </c>
      <c r="Y17">
        <v>236</v>
      </c>
      <c r="Z17">
        <v>1</v>
      </c>
      <c r="AA17">
        <v>6575</v>
      </c>
      <c r="AB17" t="s">
        <v>282</v>
      </c>
      <c r="AC17" s="86">
        <v>44831</v>
      </c>
      <c r="AD17">
        <v>0</v>
      </c>
      <c r="AE17">
        <v>14</v>
      </c>
      <c r="AF17">
        <v>125</v>
      </c>
      <c r="AG17">
        <v>82</v>
      </c>
      <c r="AH17">
        <v>1</v>
      </c>
      <c r="AI17" s="86">
        <v>44832</v>
      </c>
      <c r="AJ17">
        <v>0</v>
      </c>
      <c r="AK17">
        <v>36</v>
      </c>
      <c r="AL17">
        <v>91</v>
      </c>
      <c r="AM17">
        <v>95</v>
      </c>
      <c r="AN17">
        <v>0</v>
      </c>
      <c r="AO17" s="86">
        <v>44833</v>
      </c>
      <c r="AP17">
        <v>1</v>
      </c>
      <c r="AQ17">
        <v>12</v>
      </c>
      <c r="AR17">
        <v>59</v>
      </c>
      <c r="AS17">
        <v>66</v>
      </c>
      <c r="AT17">
        <v>0</v>
      </c>
      <c r="AU17">
        <v>582</v>
      </c>
      <c r="AV17" t="s">
        <v>246</v>
      </c>
      <c r="AW17">
        <v>7388</v>
      </c>
      <c r="AX17">
        <v>16</v>
      </c>
    </row>
    <row r="18" spans="1:50" x14ac:dyDescent="0.25">
      <c r="A18" t="s">
        <v>28</v>
      </c>
      <c r="B18">
        <v>66634</v>
      </c>
      <c r="E18">
        <v>66634</v>
      </c>
      <c r="F18" s="86">
        <v>44827</v>
      </c>
      <c r="G18">
        <v>1</v>
      </c>
      <c r="H18">
        <v>0</v>
      </c>
      <c r="I18">
        <v>294</v>
      </c>
      <c r="J18">
        <v>53</v>
      </c>
      <c r="K18">
        <v>0</v>
      </c>
      <c r="L18" s="86">
        <v>44828</v>
      </c>
      <c r="M18">
        <v>0</v>
      </c>
      <c r="N18">
        <v>0</v>
      </c>
      <c r="O18">
        <v>146</v>
      </c>
      <c r="P18">
        <v>0</v>
      </c>
      <c r="Q18">
        <v>494</v>
      </c>
      <c r="R18" t="s">
        <v>248</v>
      </c>
      <c r="S18" s="86">
        <v>44829</v>
      </c>
      <c r="T18">
        <v>6179</v>
      </c>
      <c r="U18">
        <v>337</v>
      </c>
      <c r="V18">
        <v>3</v>
      </c>
      <c r="W18" s="86">
        <v>44830</v>
      </c>
      <c r="X18">
        <v>8802</v>
      </c>
      <c r="Y18">
        <v>258</v>
      </c>
      <c r="Z18">
        <v>2</v>
      </c>
      <c r="AA18">
        <v>15581</v>
      </c>
      <c r="AB18" t="s">
        <v>283</v>
      </c>
      <c r="AC18" s="86">
        <v>44831</v>
      </c>
      <c r="AD18">
        <v>83</v>
      </c>
      <c r="AE18">
        <v>0</v>
      </c>
      <c r="AF18">
        <v>250</v>
      </c>
      <c r="AG18">
        <v>154</v>
      </c>
      <c r="AH18">
        <v>3</v>
      </c>
      <c r="AI18" s="86">
        <v>44832</v>
      </c>
      <c r="AJ18">
        <v>27</v>
      </c>
      <c r="AK18">
        <v>6</v>
      </c>
      <c r="AL18">
        <v>206</v>
      </c>
      <c r="AM18">
        <v>147</v>
      </c>
      <c r="AN18">
        <v>5</v>
      </c>
      <c r="AO18" s="86">
        <v>44833</v>
      </c>
      <c r="AP18">
        <v>1</v>
      </c>
      <c r="AQ18">
        <v>5</v>
      </c>
      <c r="AR18">
        <v>98</v>
      </c>
      <c r="AS18">
        <v>76</v>
      </c>
      <c r="AT18">
        <v>1</v>
      </c>
      <c r="AU18">
        <v>1062</v>
      </c>
      <c r="AV18" t="s">
        <v>284</v>
      </c>
      <c r="AW18">
        <v>17137</v>
      </c>
      <c r="AX18" t="s">
        <v>285</v>
      </c>
    </row>
    <row r="19" spans="1:50" x14ac:dyDescent="0.25">
      <c r="A19" t="s">
        <v>142</v>
      </c>
      <c r="B19">
        <v>49349</v>
      </c>
      <c r="E19">
        <v>49349</v>
      </c>
      <c r="F19" s="86">
        <v>44827</v>
      </c>
      <c r="G19">
        <v>0</v>
      </c>
      <c r="H19">
        <v>6</v>
      </c>
      <c r="I19">
        <v>185</v>
      </c>
      <c r="J19">
        <v>55</v>
      </c>
      <c r="K19">
        <v>0</v>
      </c>
      <c r="L19" s="86">
        <v>44828</v>
      </c>
      <c r="M19">
        <v>0</v>
      </c>
      <c r="N19">
        <v>11</v>
      </c>
      <c r="O19">
        <v>61</v>
      </c>
      <c r="P19">
        <v>0</v>
      </c>
      <c r="Q19">
        <v>318</v>
      </c>
      <c r="R19" t="s">
        <v>208</v>
      </c>
      <c r="S19" s="86">
        <v>44829</v>
      </c>
      <c r="T19">
        <v>5213</v>
      </c>
      <c r="U19">
        <v>1094</v>
      </c>
      <c r="V19">
        <v>1</v>
      </c>
      <c r="W19" s="86">
        <v>44830</v>
      </c>
      <c r="X19">
        <v>3912</v>
      </c>
      <c r="Y19">
        <v>535</v>
      </c>
      <c r="Z19">
        <v>2</v>
      </c>
      <c r="AA19">
        <v>10757</v>
      </c>
      <c r="AB19" t="s">
        <v>286</v>
      </c>
      <c r="AC19" s="86">
        <v>44831</v>
      </c>
      <c r="AD19">
        <v>0</v>
      </c>
      <c r="AE19">
        <v>8</v>
      </c>
      <c r="AF19">
        <v>119</v>
      </c>
      <c r="AG19">
        <v>129</v>
      </c>
      <c r="AH19">
        <v>1</v>
      </c>
      <c r="AI19" s="86">
        <v>44832</v>
      </c>
      <c r="AJ19">
        <v>0</v>
      </c>
      <c r="AK19">
        <v>7</v>
      </c>
      <c r="AL19">
        <v>144</v>
      </c>
      <c r="AM19">
        <v>112</v>
      </c>
      <c r="AN19">
        <v>0</v>
      </c>
      <c r="AO19" s="86">
        <v>44833</v>
      </c>
      <c r="AP19">
        <v>0</v>
      </c>
      <c r="AQ19">
        <v>0</v>
      </c>
      <c r="AR19">
        <v>53</v>
      </c>
      <c r="AS19">
        <v>57</v>
      </c>
      <c r="AT19">
        <v>0</v>
      </c>
      <c r="AU19">
        <v>630</v>
      </c>
      <c r="AV19" t="s">
        <v>287</v>
      </c>
      <c r="AW19">
        <v>11705</v>
      </c>
      <c r="AX19" t="s">
        <v>288</v>
      </c>
    </row>
    <row r="20" spans="1:50" x14ac:dyDescent="0.25">
      <c r="A20" t="s">
        <v>29</v>
      </c>
      <c r="B20">
        <v>52323</v>
      </c>
      <c r="E20">
        <v>52323</v>
      </c>
      <c r="F20" s="86">
        <v>44827</v>
      </c>
      <c r="G20">
        <v>0</v>
      </c>
      <c r="H20">
        <v>0</v>
      </c>
      <c r="I20">
        <v>205</v>
      </c>
      <c r="J20">
        <v>66</v>
      </c>
      <c r="K20">
        <v>1</v>
      </c>
      <c r="L20" s="86">
        <v>44828</v>
      </c>
      <c r="M20">
        <v>0</v>
      </c>
      <c r="N20">
        <v>0</v>
      </c>
      <c r="O20">
        <v>52</v>
      </c>
      <c r="P20">
        <v>0</v>
      </c>
      <c r="Q20">
        <v>324</v>
      </c>
      <c r="R20" t="s">
        <v>289</v>
      </c>
      <c r="S20" s="86">
        <v>44829</v>
      </c>
      <c r="T20">
        <v>7203</v>
      </c>
      <c r="U20">
        <v>318</v>
      </c>
      <c r="V20">
        <v>2</v>
      </c>
      <c r="W20" s="86">
        <v>44830</v>
      </c>
      <c r="X20">
        <v>6538</v>
      </c>
      <c r="Y20">
        <v>211</v>
      </c>
      <c r="Z20">
        <v>1</v>
      </c>
      <c r="AA20">
        <v>14273</v>
      </c>
      <c r="AB20" t="s">
        <v>290</v>
      </c>
      <c r="AC20" s="86">
        <v>44831</v>
      </c>
      <c r="AD20">
        <v>0</v>
      </c>
      <c r="AE20">
        <v>15</v>
      </c>
      <c r="AF20">
        <v>126</v>
      </c>
      <c r="AG20">
        <v>139</v>
      </c>
      <c r="AH20">
        <v>0</v>
      </c>
      <c r="AI20" s="86">
        <v>44832</v>
      </c>
      <c r="AJ20">
        <v>48</v>
      </c>
      <c r="AK20">
        <v>7</v>
      </c>
      <c r="AL20">
        <v>133</v>
      </c>
      <c r="AM20">
        <v>154</v>
      </c>
      <c r="AN20">
        <v>0</v>
      </c>
      <c r="AO20" s="86">
        <v>44833</v>
      </c>
      <c r="AP20">
        <v>33</v>
      </c>
      <c r="AQ20">
        <v>18</v>
      </c>
      <c r="AR20">
        <v>40</v>
      </c>
      <c r="AS20">
        <v>99</v>
      </c>
      <c r="AT20">
        <v>1</v>
      </c>
      <c r="AU20">
        <v>813</v>
      </c>
      <c r="AV20" t="s">
        <v>291</v>
      </c>
      <c r="AW20">
        <v>15410</v>
      </c>
      <c r="AX20" t="s">
        <v>292</v>
      </c>
    </row>
    <row r="21" spans="1:50" x14ac:dyDescent="0.25">
      <c r="A21" t="s">
        <v>30</v>
      </c>
      <c r="B21">
        <v>59941</v>
      </c>
      <c r="E21">
        <v>59941</v>
      </c>
      <c r="F21" s="86">
        <v>44827</v>
      </c>
      <c r="G21">
        <v>0</v>
      </c>
      <c r="H21">
        <v>0</v>
      </c>
      <c r="I21">
        <v>207</v>
      </c>
      <c r="J21">
        <v>52</v>
      </c>
      <c r="K21">
        <v>0</v>
      </c>
      <c r="L21" s="86">
        <v>44828</v>
      </c>
      <c r="M21">
        <v>0</v>
      </c>
      <c r="N21">
        <v>0</v>
      </c>
      <c r="O21">
        <v>101</v>
      </c>
      <c r="P21">
        <v>2</v>
      </c>
      <c r="Q21">
        <v>362</v>
      </c>
      <c r="R21" t="s">
        <v>202</v>
      </c>
      <c r="S21" s="86">
        <v>44829</v>
      </c>
      <c r="T21">
        <v>7632</v>
      </c>
      <c r="U21">
        <v>434</v>
      </c>
      <c r="V21">
        <v>5</v>
      </c>
      <c r="W21" s="86">
        <v>44830</v>
      </c>
      <c r="X21">
        <v>6709</v>
      </c>
      <c r="Y21">
        <v>170</v>
      </c>
      <c r="Z21">
        <v>4</v>
      </c>
      <c r="AA21">
        <v>14954</v>
      </c>
      <c r="AB21" t="s">
        <v>293</v>
      </c>
      <c r="AC21" s="86">
        <v>44831</v>
      </c>
      <c r="AD21">
        <v>49</v>
      </c>
      <c r="AE21">
        <v>25</v>
      </c>
      <c r="AF21">
        <v>240</v>
      </c>
      <c r="AG21">
        <v>192</v>
      </c>
      <c r="AH21">
        <v>7</v>
      </c>
      <c r="AI21" s="86">
        <v>44832</v>
      </c>
      <c r="AJ21">
        <v>4</v>
      </c>
      <c r="AK21">
        <v>3</v>
      </c>
      <c r="AL21">
        <v>191</v>
      </c>
      <c r="AM21">
        <v>140</v>
      </c>
      <c r="AN21">
        <v>3</v>
      </c>
      <c r="AO21" s="86">
        <v>44833</v>
      </c>
      <c r="AP21">
        <v>0</v>
      </c>
      <c r="AQ21">
        <v>0</v>
      </c>
      <c r="AR21">
        <v>78</v>
      </c>
      <c r="AS21">
        <v>71</v>
      </c>
      <c r="AT21">
        <v>0</v>
      </c>
      <c r="AU21">
        <v>1003</v>
      </c>
      <c r="AV21" t="s">
        <v>294</v>
      </c>
      <c r="AW21">
        <v>16319</v>
      </c>
      <c r="AX21" t="s">
        <v>295</v>
      </c>
    </row>
    <row r="22" spans="1:50" x14ac:dyDescent="0.25">
      <c r="A22" t="s">
        <v>31</v>
      </c>
      <c r="B22">
        <v>53721</v>
      </c>
      <c r="E22">
        <v>53721</v>
      </c>
      <c r="F22" s="86">
        <v>44827</v>
      </c>
      <c r="G22">
        <v>0</v>
      </c>
      <c r="H22">
        <v>0</v>
      </c>
      <c r="I22">
        <v>150</v>
      </c>
      <c r="J22">
        <v>40</v>
      </c>
      <c r="K22">
        <v>0</v>
      </c>
      <c r="L22" s="86">
        <v>44828</v>
      </c>
      <c r="M22">
        <v>0</v>
      </c>
      <c r="N22">
        <v>0</v>
      </c>
      <c r="O22">
        <v>65</v>
      </c>
      <c r="P22">
        <v>0</v>
      </c>
      <c r="Q22">
        <v>255</v>
      </c>
      <c r="R22" t="s">
        <v>219</v>
      </c>
      <c r="S22" s="86">
        <v>44829</v>
      </c>
      <c r="T22">
        <v>6182</v>
      </c>
      <c r="U22">
        <v>532</v>
      </c>
      <c r="V22">
        <v>4</v>
      </c>
      <c r="W22" s="86">
        <v>44830</v>
      </c>
      <c r="X22">
        <v>4612</v>
      </c>
      <c r="Y22">
        <v>213</v>
      </c>
      <c r="Z22">
        <v>3</v>
      </c>
      <c r="AA22">
        <v>11546</v>
      </c>
      <c r="AB22" t="s">
        <v>296</v>
      </c>
      <c r="AC22" s="86">
        <v>44831</v>
      </c>
      <c r="AD22">
        <v>0</v>
      </c>
      <c r="AE22">
        <v>69</v>
      </c>
      <c r="AF22">
        <v>146</v>
      </c>
      <c r="AG22">
        <v>79</v>
      </c>
      <c r="AH22">
        <v>1</v>
      </c>
      <c r="AI22" s="86">
        <v>44832</v>
      </c>
      <c r="AJ22">
        <v>0</v>
      </c>
      <c r="AK22">
        <v>0</v>
      </c>
      <c r="AL22">
        <v>117</v>
      </c>
      <c r="AM22">
        <v>76</v>
      </c>
      <c r="AN22">
        <v>0</v>
      </c>
      <c r="AO22" s="86">
        <v>44833</v>
      </c>
      <c r="AP22">
        <v>0</v>
      </c>
      <c r="AQ22">
        <v>89</v>
      </c>
      <c r="AR22">
        <v>48</v>
      </c>
      <c r="AS22">
        <v>58</v>
      </c>
      <c r="AT22">
        <v>0</v>
      </c>
      <c r="AU22">
        <v>683</v>
      </c>
      <c r="AV22" t="s">
        <v>297</v>
      </c>
      <c r="AW22">
        <v>12484</v>
      </c>
      <c r="AX22" t="s">
        <v>298</v>
      </c>
    </row>
    <row r="23" spans="1:50" x14ac:dyDescent="0.25">
      <c r="A23" t="s">
        <v>32</v>
      </c>
      <c r="B23">
        <v>56975</v>
      </c>
      <c r="E23">
        <v>56975</v>
      </c>
      <c r="F23" s="86">
        <v>44827</v>
      </c>
      <c r="G23">
        <v>0</v>
      </c>
      <c r="H23">
        <v>0</v>
      </c>
      <c r="I23">
        <v>261</v>
      </c>
      <c r="J23">
        <v>79</v>
      </c>
      <c r="K23">
        <v>0</v>
      </c>
      <c r="L23" s="86">
        <v>44828</v>
      </c>
      <c r="M23">
        <v>27</v>
      </c>
      <c r="N23">
        <v>31</v>
      </c>
      <c r="O23">
        <v>117</v>
      </c>
      <c r="P23">
        <v>0</v>
      </c>
      <c r="Q23">
        <v>515</v>
      </c>
      <c r="R23" t="s">
        <v>228</v>
      </c>
      <c r="S23" s="86">
        <v>44829</v>
      </c>
      <c r="T23">
        <v>9516</v>
      </c>
      <c r="U23">
        <v>609</v>
      </c>
      <c r="V23">
        <v>1</v>
      </c>
      <c r="W23" s="86">
        <v>44830</v>
      </c>
      <c r="X23">
        <v>6941</v>
      </c>
      <c r="Y23">
        <v>518</v>
      </c>
      <c r="Z23">
        <v>4</v>
      </c>
      <c r="AA23">
        <v>17589</v>
      </c>
      <c r="AB23" t="s">
        <v>299</v>
      </c>
      <c r="AC23" s="86">
        <v>44831</v>
      </c>
      <c r="AD23">
        <v>0</v>
      </c>
      <c r="AE23">
        <v>23</v>
      </c>
      <c r="AF23">
        <v>174</v>
      </c>
      <c r="AG23">
        <v>139</v>
      </c>
      <c r="AH23">
        <v>2</v>
      </c>
      <c r="AI23" s="86">
        <v>44832</v>
      </c>
      <c r="AJ23">
        <v>0</v>
      </c>
      <c r="AK23">
        <v>18</v>
      </c>
      <c r="AL23">
        <v>143</v>
      </c>
      <c r="AM23">
        <v>140</v>
      </c>
      <c r="AN23">
        <v>1</v>
      </c>
      <c r="AO23" s="86">
        <v>44833</v>
      </c>
      <c r="AP23">
        <v>0</v>
      </c>
      <c r="AQ23">
        <v>0</v>
      </c>
      <c r="AR23">
        <v>58</v>
      </c>
      <c r="AS23">
        <v>97</v>
      </c>
      <c r="AT23">
        <v>4</v>
      </c>
      <c r="AU23">
        <v>799</v>
      </c>
      <c r="AV23" t="s">
        <v>300</v>
      </c>
      <c r="AW23">
        <v>18903</v>
      </c>
      <c r="AX23" t="s">
        <v>301</v>
      </c>
    </row>
    <row r="24" spans="1:50" x14ac:dyDescent="0.25">
      <c r="A24" t="s">
        <v>33</v>
      </c>
      <c r="B24">
        <v>53667</v>
      </c>
      <c r="E24">
        <v>53667</v>
      </c>
      <c r="F24" s="86">
        <v>44827</v>
      </c>
      <c r="G24">
        <v>7</v>
      </c>
      <c r="H24">
        <v>4</v>
      </c>
      <c r="I24">
        <v>226</v>
      </c>
      <c r="J24">
        <v>23</v>
      </c>
      <c r="K24">
        <v>4</v>
      </c>
      <c r="L24" s="86">
        <v>44828</v>
      </c>
      <c r="M24">
        <v>2</v>
      </c>
      <c r="N24">
        <v>0</v>
      </c>
      <c r="O24">
        <v>91</v>
      </c>
      <c r="P24">
        <v>3</v>
      </c>
      <c r="Q24">
        <v>360</v>
      </c>
      <c r="R24" t="s">
        <v>194</v>
      </c>
      <c r="S24" s="86">
        <v>44829</v>
      </c>
      <c r="T24">
        <v>6080</v>
      </c>
      <c r="U24">
        <v>261</v>
      </c>
      <c r="V24">
        <v>4</v>
      </c>
      <c r="W24" s="86">
        <v>44830</v>
      </c>
      <c r="X24">
        <v>5840</v>
      </c>
      <c r="Y24">
        <v>240</v>
      </c>
      <c r="Z24">
        <v>8</v>
      </c>
      <c r="AA24">
        <v>12433</v>
      </c>
      <c r="AB24" t="s">
        <v>302</v>
      </c>
      <c r="AC24" s="86">
        <v>44831</v>
      </c>
      <c r="AD24">
        <v>33</v>
      </c>
      <c r="AE24">
        <v>0</v>
      </c>
      <c r="AF24">
        <v>178</v>
      </c>
      <c r="AG24">
        <v>91</v>
      </c>
      <c r="AH24">
        <v>6</v>
      </c>
      <c r="AI24" s="86">
        <v>44832</v>
      </c>
      <c r="AJ24">
        <v>4</v>
      </c>
      <c r="AK24">
        <v>0</v>
      </c>
      <c r="AL24">
        <v>149</v>
      </c>
      <c r="AM24">
        <v>96</v>
      </c>
      <c r="AN24">
        <v>3</v>
      </c>
      <c r="AO24" s="86">
        <v>44833</v>
      </c>
      <c r="AP24">
        <v>0</v>
      </c>
      <c r="AQ24">
        <v>0</v>
      </c>
      <c r="AR24">
        <v>97</v>
      </c>
      <c r="AS24">
        <v>58</v>
      </c>
      <c r="AT24">
        <v>2</v>
      </c>
      <c r="AU24">
        <v>717</v>
      </c>
      <c r="AV24" t="s">
        <v>303</v>
      </c>
      <c r="AW24">
        <v>13510</v>
      </c>
      <c r="AX24" t="s">
        <v>304</v>
      </c>
    </row>
    <row r="25" spans="1:50" x14ac:dyDescent="0.25">
      <c r="A25" t="s">
        <v>34</v>
      </c>
      <c r="B25">
        <v>54312</v>
      </c>
      <c r="E25">
        <v>54312</v>
      </c>
      <c r="F25" s="86">
        <v>44827</v>
      </c>
      <c r="G25">
        <v>0</v>
      </c>
      <c r="H25">
        <v>26</v>
      </c>
      <c r="I25">
        <v>128</v>
      </c>
      <c r="J25">
        <v>46</v>
      </c>
      <c r="K25">
        <v>0</v>
      </c>
      <c r="L25" s="86">
        <v>44828</v>
      </c>
      <c r="M25">
        <v>0</v>
      </c>
      <c r="N25">
        <v>9</v>
      </c>
      <c r="O25">
        <v>118</v>
      </c>
      <c r="P25">
        <v>0</v>
      </c>
      <c r="Q25">
        <v>327</v>
      </c>
      <c r="R25" t="s">
        <v>202</v>
      </c>
      <c r="S25" s="86">
        <v>44829</v>
      </c>
      <c r="T25">
        <v>5123</v>
      </c>
      <c r="U25">
        <v>404</v>
      </c>
      <c r="V25">
        <v>2</v>
      </c>
      <c r="W25" s="86">
        <v>44830</v>
      </c>
      <c r="X25">
        <v>4817</v>
      </c>
      <c r="Y25">
        <v>193</v>
      </c>
      <c r="Z25">
        <v>0</v>
      </c>
      <c r="AA25">
        <v>10539</v>
      </c>
      <c r="AB25" t="s">
        <v>316</v>
      </c>
      <c r="AC25" s="86">
        <v>44831</v>
      </c>
      <c r="AD25">
        <v>0</v>
      </c>
      <c r="AE25">
        <v>12</v>
      </c>
      <c r="AF25">
        <v>165</v>
      </c>
      <c r="AG25">
        <v>107</v>
      </c>
      <c r="AH25">
        <v>2</v>
      </c>
      <c r="AI25" s="86">
        <v>44832</v>
      </c>
      <c r="AJ25">
        <v>4</v>
      </c>
      <c r="AK25">
        <v>16</v>
      </c>
      <c r="AL25">
        <v>132</v>
      </c>
      <c r="AM25">
        <v>95</v>
      </c>
      <c r="AN25">
        <v>0</v>
      </c>
      <c r="AO25" s="86">
        <v>44833</v>
      </c>
      <c r="AP25">
        <v>0</v>
      </c>
      <c r="AQ25">
        <v>5</v>
      </c>
      <c r="AR25">
        <v>63</v>
      </c>
      <c r="AS25">
        <v>70</v>
      </c>
      <c r="AT25">
        <v>0</v>
      </c>
      <c r="AU25">
        <v>671</v>
      </c>
      <c r="AV25" t="s">
        <v>317</v>
      </c>
      <c r="AW25">
        <v>11537</v>
      </c>
      <c r="AX25" t="s">
        <v>318</v>
      </c>
    </row>
    <row r="26" spans="1:50" x14ac:dyDescent="0.25">
      <c r="A26" t="s">
        <v>35</v>
      </c>
      <c r="B26">
        <v>57869</v>
      </c>
      <c r="E26">
        <v>57869</v>
      </c>
      <c r="F26" s="86">
        <v>44827</v>
      </c>
      <c r="G26">
        <v>0</v>
      </c>
      <c r="H26">
        <v>18</v>
      </c>
      <c r="I26">
        <v>208</v>
      </c>
      <c r="J26">
        <v>76</v>
      </c>
      <c r="K26">
        <v>1</v>
      </c>
      <c r="L26" s="86">
        <v>44828</v>
      </c>
      <c r="M26">
        <v>0</v>
      </c>
      <c r="N26">
        <v>6</v>
      </c>
      <c r="O26">
        <v>73</v>
      </c>
      <c r="P26">
        <v>2</v>
      </c>
      <c r="Q26">
        <v>384</v>
      </c>
      <c r="R26" t="s">
        <v>206</v>
      </c>
      <c r="S26" s="86">
        <v>44829</v>
      </c>
      <c r="T26">
        <v>9969</v>
      </c>
      <c r="U26">
        <v>34</v>
      </c>
      <c r="V26">
        <v>7</v>
      </c>
      <c r="W26" s="86">
        <v>44830</v>
      </c>
      <c r="X26">
        <v>8313</v>
      </c>
      <c r="Y26">
        <v>157</v>
      </c>
      <c r="Z26">
        <v>7</v>
      </c>
      <c r="AA26">
        <v>18487</v>
      </c>
      <c r="AB26" t="s">
        <v>305</v>
      </c>
      <c r="AC26" s="86">
        <v>44831</v>
      </c>
      <c r="AD26">
        <v>0</v>
      </c>
      <c r="AE26">
        <v>30</v>
      </c>
      <c r="AF26">
        <v>162</v>
      </c>
      <c r="AG26">
        <v>111</v>
      </c>
      <c r="AH26">
        <v>1</v>
      </c>
      <c r="AI26" s="86">
        <v>44832</v>
      </c>
      <c r="AJ26">
        <v>13</v>
      </c>
      <c r="AK26">
        <v>8</v>
      </c>
      <c r="AL26">
        <v>145</v>
      </c>
      <c r="AM26">
        <v>143</v>
      </c>
      <c r="AN26">
        <v>5</v>
      </c>
      <c r="AO26" s="86">
        <v>44833</v>
      </c>
      <c r="AP26">
        <v>0</v>
      </c>
      <c r="AQ26">
        <v>0</v>
      </c>
      <c r="AR26">
        <v>65</v>
      </c>
      <c r="AS26">
        <v>83</v>
      </c>
      <c r="AT26">
        <v>1</v>
      </c>
      <c r="AU26">
        <v>767</v>
      </c>
      <c r="AV26" t="s">
        <v>272</v>
      </c>
      <c r="AW26">
        <v>19638</v>
      </c>
      <c r="AX26" t="s">
        <v>306</v>
      </c>
    </row>
    <row r="27" spans="1:50" x14ac:dyDescent="0.25">
      <c r="A27" t="s">
        <v>36</v>
      </c>
      <c r="B27">
        <v>45723</v>
      </c>
      <c r="E27">
        <v>45723</v>
      </c>
      <c r="F27" s="86">
        <v>44827</v>
      </c>
      <c r="G27">
        <v>0</v>
      </c>
      <c r="H27">
        <v>0</v>
      </c>
      <c r="I27">
        <v>200</v>
      </c>
      <c r="J27">
        <v>65</v>
      </c>
      <c r="K27">
        <v>0</v>
      </c>
      <c r="L27" s="86">
        <v>44828</v>
      </c>
      <c r="M27">
        <v>0</v>
      </c>
      <c r="N27">
        <v>13</v>
      </c>
      <c r="O27">
        <v>55</v>
      </c>
      <c r="P27">
        <v>3</v>
      </c>
      <c r="Q27">
        <v>336</v>
      </c>
      <c r="R27" t="s">
        <v>307</v>
      </c>
      <c r="S27" s="86">
        <v>44829</v>
      </c>
      <c r="T27">
        <v>5099</v>
      </c>
      <c r="U27">
        <v>435</v>
      </c>
      <c r="V27">
        <v>13</v>
      </c>
      <c r="W27" s="86">
        <v>44830</v>
      </c>
      <c r="X27">
        <v>4164</v>
      </c>
      <c r="Y27">
        <v>261</v>
      </c>
      <c r="Z27">
        <v>5</v>
      </c>
      <c r="AA27">
        <v>9977</v>
      </c>
      <c r="AB27" t="s">
        <v>308</v>
      </c>
      <c r="AC27" s="86">
        <v>44831</v>
      </c>
      <c r="AD27">
        <v>0</v>
      </c>
      <c r="AE27">
        <v>0</v>
      </c>
      <c r="AF27">
        <v>120</v>
      </c>
      <c r="AG27">
        <v>174</v>
      </c>
      <c r="AH27">
        <v>7</v>
      </c>
      <c r="AI27" s="86">
        <v>44832</v>
      </c>
      <c r="AJ27">
        <v>2</v>
      </c>
      <c r="AK27">
        <v>1</v>
      </c>
      <c r="AL27">
        <v>110</v>
      </c>
      <c r="AM27">
        <v>157</v>
      </c>
      <c r="AN27">
        <v>2</v>
      </c>
      <c r="AO27" s="86">
        <v>44833</v>
      </c>
      <c r="AP27">
        <v>0</v>
      </c>
      <c r="AQ27">
        <v>3</v>
      </c>
      <c r="AR27">
        <v>38</v>
      </c>
      <c r="AS27">
        <v>91</v>
      </c>
      <c r="AT27">
        <v>1</v>
      </c>
      <c r="AU27">
        <v>706</v>
      </c>
      <c r="AV27" t="s">
        <v>266</v>
      </c>
      <c r="AW27">
        <v>11019</v>
      </c>
      <c r="AX27" t="s">
        <v>309</v>
      </c>
    </row>
    <row r="28" spans="1:50" x14ac:dyDescent="0.25">
      <c r="A28" t="s">
        <v>37</v>
      </c>
      <c r="B28">
        <v>60492</v>
      </c>
      <c r="E28">
        <v>60492</v>
      </c>
      <c r="F28" s="86">
        <v>44827</v>
      </c>
      <c r="G28">
        <v>0</v>
      </c>
      <c r="H28">
        <v>11</v>
      </c>
      <c r="I28">
        <v>290</v>
      </c>
      <c r="J28">
        <v>33</v>
      </c>
      <c r="K28">
        <v>0</v>
      </c>
      <c r="L28" s="86">
        <v>44828</v>
      </c>
      <c r="M28">
        <v>0</v>
      </c>
      <c r="N28">
        <v>0</v>
      </c>
      <c r="O28">
        <v>135</v>
      </c>
      <c r="P28">
        <v>1</v>
      </c>
      <c r="Q28">
        <v>470</v>
      </c>
      <c r="R28" t="s">
        <v>196</v>
      </c>
      <c r="S28" s="86">
        <v>44829</v>
      </c>
      <c r="T28">
        <v>4201</v>
      </c>
      <c r="U28">
        <v>1685</v>
      </c>
      <c r="V28">
        <v>0</v>
      </c>
      <c r="W28" s="86">
        <v>44830</v>
      </c>
      <c r="X28">
        <v>3672</v>
      </c>
      <c r="Y28">
        <v>672</v>
      </c>
      <c r="Z28">
        <v>0</v>
      </c>
      <c r="AA28">
        <v>10230</v>
      </c>
      <c r="AB28" t="s">
        <v>310</v>
      </c>
      <c r="AC28" s="86">
        <v>44831</v>
      </c>
      <c r="AD28">
        <v>0</v>
      </c>
      <c r="AE28">
        <v>1</v>
      </c>
      <c r="AF28">
        <v>145</v>
      </c>
      <c r="AG28">
        <v>93</v>
      </c>
      <c r="AH28">
        <v>1</v>
      </c>
      <c r="AI28" s="86">
        <v>44832</v>
      </c>
      <c r="AJ28">
        <v>0</v>
      </c>
      <c r="AK28">
        <v>18</v>
      </c>
      <c r="AL28">
        <v>150</v>
      </c>
      <c r="AM28">
        <v>84</v>
      </c>
      <c r="AN28">
        <v>1</v>
      </c>
      <c r="AO28" s="86">
        <v>44833</v>
      </c>
      <c r="AP28">
        <v>0</v>
      </c>
      <c r="AQ28">
        <v>0</v>
      </c>
      <c r="AR28">
        <v>72</v>
      </c>
      <c r="AS28">
        <v>62</v>
      </c>
      <c r="AT28">
        <v>0</v>
      </c>
      <c r="AU28">
        <v>627</v>
      </c>
      <c r="AV28" t="s">
        <v>311</v>
      </c>
      <c r="AW28">
        <v>11327</v>
      </c>
      <c r="AX28" t="s">
        <v>312</v>
      </c>
    </row>
    <row r="29" spans="1:50" x14ac:dyDescent="0.25">
      <c r="A29" t="s">
        <v>38</v>
      </c>
      <c r="B29">
        <v>59671</v>
      </c>
      <c r="E29">
        <v>59671</v>
      </c>
      <c r="F29" s="86">
        <v>44827</v>
      </c>
      <c r="G29">
        <v>14</v>
      </c>
      <c r="H29">
        <v>0</v>
      </c>
      <c r="I29">
        <v>165</v>
      </c>
      <c r="J29">
        <v>67</v>
      </c>
      <c r="K29">
        <v>2</v>
      </c>
      <c r="L29" s="86">
        <v>44828</v>
      </c>
      <c r="M29">
        <v>0</v>
      </c>
      <c r="N29">
        <v>0</v>
      </c>
      <c r="O29">
        <v>65</v>
      </c>
      <c r="P29">
        <v>2</v>
      </c>
      <c r="Q29">
        <v>315</v>
      </c>
      <c r="R29" t="s">
        <v>198</v>
      </c>
      <c r="S29" s="86">
        <v>44829</v>
      </c>
      <c r="T29">
        <v>10057</v>
      </c>
      <c r="U29">
        <v>0</v>
      </c>
      <c r="V29">
        <v>7</v>
      </c>
      <c r="W29" s="86">
        <v>44830</v>
      </c>
      <c r="X29">
        <v>7583</v>
      </c>
      <c r="Y29">
        <v>461</v>
      </c>
      <c r="Z29">
        <v>7</v>
      </c>
      <c r="AA29">
        <v>18115</v>
      </c>
      <c r="AB29" t="s">
        <v>313</v>
      </c>
      <c r="AC29" s="86">
        <v>44831</v>
      </c>
      <c r="AD29">
        <v>0</v>
      </c>
      <c r="AE29">
        <v>0</v>
      </c>
      <c r="AF29">
        <v>130</v>
      </c>
      <c r="AG29">
        <v>174</v>
      </c>
      <c r="AH29">
        <v>6</v>
      </c>
      <c r="AI29" s="86">
        <v>44832</v>
      </c>
      <c r="AJ29">
        <v>2</v>
      </c>
      <c r="AK29">
        <v>26</v>
      </c>
      <c r="AL29">
        <v>120</v>
      </c>
      <c r="AM29">
        <v>151</v>
      </c>
      <c r="AN29">
        <v>2</v>
      </c>
      <c r="AO29" s="86">
        <v>44833</v>
      </c>
      <c r="AP29">
        <v>42</v>
      </c>
      <c r="AQ29">
        <v>0</v>
      </c>
      <c r="AR29">
        <v>53</v>
      </c>
      <c r="AS29">
        <v>105</v>
      </c>
      <c r="AT29">
        <v>5</v>
      </c>
      <c r="AU29">
        <v>816</v>
      </c>
      <c r="AV29" t="s">
        <v>314</v>
      </c>
      <c r="AW29">
        <v>19246</v>
      </c>
      <c r="AX29" t="s">
        <v>315</v>
      </c>
    </row>
    <row r="30" spans="1:50" x14ac:dyDescent="0.25">
      <c r="A30" t="s">
        <v>39</v>
      </c>
      <c r="B30">
        <v>50041</v>
      </c>
      <c r="E30">
        <v>50041</v>
      </c>
      <c r="F30" s="86">
        <v>44827</v>
      </c>
      <c r="G30">
        <v>102</v>
      </c>
      <c r="H30">
        <v>6</v>
      </c>
      <c r="I30">
        <v>99</v>
      </c>
      <c r="J30">
        <v>53</v>
      </c>
      <c r="K30">
        <v>1</v>
      </c>
      <c r="L30" s="86">
        <v>44828</v>
      </c>
      <c r="M30">
        <v>86</v>
      </c>
      <c r="N30">
        <v>15</v>
      </c>
      <c r="O30">
        <v>39</v>
      </c>
      <c r="P30">
        <v>4</v>
      </c>
      <c r="Q30">
        <v>405</v>
      </c>
      <c r="R30" t="s">
        <v>319</v>
      </c>
      <c r="S30" s="86">
        <v>44829</v>
      </c>
      <c r="T30">
        <v>5547</v>
      </c>
      <c r="U30">
        <v>148</v>
      </c>
      <c r="V30">
        <v>4</v>
      </c>
      <c r="W30" s="86">
        <v>44830</v>
      </c>
      <c r="X30">
        <v>4049</v>
      </c>
      <c r="Y30">
        <v>184</v>
      </c>
      <c r="Z30">
        <v>6</v>
      </c>
      <c r="AA30">
        <v>9938</v>
      </c>
      <c r="AB30" t="s">
        <v>320</v>
      </c>
      <c r="AC30" s="86">
        <v>44831</v>
      </c>
      <c r="AD30">
        <v>82</v>
      </c>
      <c r="AE30">
        <v>7</v>
      </c>
      <c r="AF30">
        <v>103</v>
      </c>
      <c r="AG30">
        <v>117</v>
      </c>
      <c r="AH30">
        <v>3</v>
      </c>
      <c r="AI30" s="86">
        <v>44832</v>
      </c>
      <c r="AJ30">
        <v>58</v>
      </c>
      <c r="AK30">
        <v>4</v>
      </c>
      <c r="AL30">
        <v>78</v>
      </c>
      <c r="AM30">
        <v>115</v>
      </c>
      <c r="AN30">
        <v>5</v>
      </c>
      <c r="AO30" s="86">
        <v>44833</v>
      </c>
      <c r="AP30">
        <v>1</v>
      </c>
      <c r="AQ30">
        <v>0</v>
      </c>
      <c r="AR30">
        <v>28</v>
      </c>
      <c r="AS30">
        <v>67</v>
      </c>
      <c r="AT30">
        <v>1</v>
      </c>
      <c r="AU30">
        <v>669</v>
      </c>
      <c r="AV30" t="s">
        <v>303</v>
      </c>
      <c r="AW30">
        <v>11012</v>
      </c>
      <c r="AX30" t="s">
        <v>321</v>
      </c>
    </row>
    <row r="31" spans="1:50" x14ac:dyDescent="0.25">
      <c r="A31" t="s">
        <v>40</v>
      </c>
      <c r="B31">
        <v>54929</v>
      </c>
      <c r="E31">
        <v>54929</v>
      </c>
      <c r="F31" s="86">
        <v>44827</v>
      </c>
      <c r="G31">
        <v>1</v>
      </c>
      <c r="H31">
        <v>231</v>
      </c>
      <c r="I31">
        <v>200</v>
      </c>
      <c r="J31">
        <v>56</v>
      </c>
      <c r="K31">
        <v>0</v>
      </c>
      <c r="L31" s="86">
        <v>44828</v>
      </c>
      <c r="M31">
        <v>0</v>
      </c>
      <c r="N31">
        <v>0</v>
      </c>
      <c r="O31">
        <v>76</v>
      </c>
      <c r="P31">
        <v>0</v>
      </c>
      <c r="Q31">
        <v>564</v>
      </c>
      <c r="R31" t="s">
        <v>322</v>
      </c>
      <c r="S31" s="86">
        <v>44829</v>
      </c>
      <c r="T31">
        <v>3051</v>
      </c>
      <c r="U31">
        <v>177</v>
      </c>
      <c r="V31">
        <v>1</v>
      </c>
      <c r="W31" s="86">
        <v>44830</v>
      </c>
      <c r="X31">
        <v>1978</v>
      </c>
      <c r="Y31">
        <v>25</v>
      </c>
      <c r="Z31">
        <v>0</v>
      </c>
      <c r="AA31">
        <v>5232</v>
      </c>
      <c r="AB31" t="s">
        <v>323</v>
      </c>
      <c r="AC31" s="86">
        <v>44831</v>
      </c>
      <c r="AD31">
        <v>0</v>
      </c>
      <c r="AE31">
        <v>6</v>
      </c>
      <c r="AF31">
        <v>154</v>
      </c>
      <c r="AG31">
        <v>129</v>
      </c>
      <c r="AH31">
        <v>1</v>
      </c>
      <c r="AI31" s="86">
        <v>44832</v>
      </c>
      <c r="AJ31">
        <v>4</v>
      </c>
      <c r="AK31">
        <v>0</v>
      </c>
      <c r="AL31">
        <v>243</v>
      </c>
      <c r="AM31">
        <v>126</v>
      </c>
      <c r="AN31">
        <v>1</v>
      </c>
      <c r="AO31" s="86">
        <v>44833</v>
      </c>
      <c r="AP31">
        <v>0</v>
      </c>
      <c r="AQ31">
        <v>0</v>
      </c>
      <c r="AR31">
        <v>127</v>
      </c>
      <c r="AS31">
        <v>65</v>
      </c>
      <c r="AT31">
        <v>1</v>
      </c>
      <c r="AU31">
        <v>857</v>
      </c>
      <c r="AV31" t="s">
        <v>324</v>
      </c>
      <c r="AW31">
        <v>6653</v>
      </c>
      <c r="AX31" t="s">
        <v>325</v>
      </c>
    </row>
    <row r="32" spans="1:50" x14ac:dyDescent="0.25">
      <c r="A32" t="s">
        <v>41</v>
      </c>
      <c r="B32">
        <v>49094</v>
      </c>
      <c r="E32">
        <v>49094</v>
      </c>
      <c r="F32" s="86">
        <v>44827</v>
      </c>
      <c r="G32">
        <v>8</v>
      </c>
      <c r="H32">
        <v>40</v>
      </c>
      <c r="I32">
        <v>154</v>
      </c>
      <c r="J32">
        <v>36</v>
      </c>
      <c r="K32">
        <v>2</v>
      </c>
      <c r="L32" s="86">
        <v>44828</v>
      </c>
      <c r="M32">
        <v>0</v>
      </c>
      <c r="N32">
        <v>0</v>
      </c>
      <c r="O32">
        <v>91</v>
      </c>
      <c r="P32">
        <v>0</v>
      </c>
      <c r="Q32">
        <v>331</v>
      </c>
      <c r="R32" t="s">
        <v>194</v>
      </c>
      <c r="S32" s="86">
        <v>44829</v>
      </c>
      <c r="T32">
        <v>5698</v>
      </c>
      <c r="U32">
        <v>366</v>
      </c>
      <c r="V32">
        <v>1</v>
      </c>
      <c r="W32" s="86">
        <v>44830</v>
      </c>
      <c r="X32">
        <v>5203</v>
      </c>
      <c r="Y32">
        <v>446</v>
      </c>
      <c r="Z32">
        <v>1</v>
      </c>
      <c r="AA32">
        <v>11715</v>
      </c>
      <c r="AB32" t="s">
        <v>326</v>
      </c>
      <c r="AC32" s="86">
        <v>44831</v>
      </c>
      <c r="AD32">
        <v>0</v>
      </c>
      <c r="AE32">
        <v>5</v>
      </c>
      <c r="AF32">
        <v>142</v>
      </c>
      <c r="AG32">
        <v>107</v>
      </c>
      <c r="AH32">
        <v>0</v>
      </c>
      <c r="AI32" s="86">
        <v>44832</v>
      </c>
      <c r="AJ32">
        <v>0</v>
      </c>
      <c r="AK32">
        <v>1</v>
      </c>
      <c r="AL32">
        <v>134</v>
      </c>
      <c r="AM32">
        <v>93</v>
      </c>
      <c r="AN32">
        <v>1</v>
      </c>
      <c r="AO32" s="86">
        <v>44833</v>
      </c>
      <c r="AP32">
        <v>0</v>
      </c>
      <c r="AQ32">
        <v>0</v>
      </c>
      <c r="AR32">
        <v>56</v>
      </c>
      <c r="AS32">
        <v>47</v>
      </c>
      <c r="AT32">
        <v>0</v>
      </c>
      <c r="AU32">
        <v>586</v>
      </c>
      <c r="AV32" t="s">
        <v>223</v>
      </c>
      <c r="AW32">
        <v>12632</v>
      </c>
      <c r="AX32" t="s">
        <v>327</v>
      </c>
    </row>
    <row r="33" spans="1:50" x14ac:dyDescent="0.25">
      <c r="A33" t="s">
        <v>42</v>
      </c>
      <c r="B33">
        <v>52964</v>
      </c>
      <c r="E33">
        <v>52964</v>
      </c>
      <c r="F33" s="86">
        <v>44827</v>
      </c>
      <c r="G33">
        <v>0</v>
      </c>
      <c r="H33">
        <v>0</v>
      </c>
      <c r="I33">
        <v>170</v>
      </c>
      <c r="J33">
        <v>70</v>
      </c>
      <c r="K33">
        <v>1</v>
      </c>
      <c r="L33" s="86">
        <v>44828</v>
      </c>
      <c r="M33">
        <v>0</v>
      </c>
      <c r="N33">
        <v>0</v>
      </c>
      <c r="O33">
        <v>61</v>
      </c>
      <c r="P33">
        <v>2</v>
      </c>
      <c r="Q33">
        <v>304</v>
      </c>
      <c r="R33" t="s">
        <v>215</v>
      </c>
      <c r="S33" s="86">
        <v>44829</v>
      </c>
      <c r="T33">
        <v>5785</v>
      </c>
      <c r="U33">
        <v>826</v>
      </c>
      <c r="V33">
        <v>2</v>
      </c>
      <c r="W33" s="86">
        <v>44830</v>
      </c>
      <c r="X33">
        <v>5128</v>
      </c>
      <c r="Y33">
        <v>411</v>
      </c>
      <c r="Z33">
        <v>2</v>
      </c>
      <c r="AA33">
        <v>12154</v>
      </c>
      <c r="AB33" t="s">
        <v>328</v>
      </c>
      <c r="AC33" s="86">
        <v>44831</v>
      </c>
      <c r="AD33">
        <v>0</v>
      </c>
      <c r="AE33">
        <v>11</v>
      </c>
      <c r="AF33">
        <v>182</v>
      </c>
      <c r="AG33">
        <v>146</v>
      </c>
      <c r="AH33">
        <v>2</v>
      </c>
      <c r="AI33" s="86">
        <v>44832</v>
      </c>
      <c r="AJ33">
        <v>0</v>
      </c>
      <c r="AK33">
        <v>11</v>
      </c>
      <c r="AL33">
        <v>137</v>
      </c>
      <c r="AM33">
        <v>139</v>
      </c>
      <c r="AN33">
        <v>3</v>
      </c>
      <c r="AO33" s="86">
        <v>44833</v>
      </c>
      <c r="AP33">
        <v>0</v>
      </c>
      <c r="AQ33">
        <v>0</v>
      </c>
      <c r="AR33">
        <v>68</v>
      </c>
      <c r="AS33">
        <v>97</v>
      </c>
      <c r="AT33">
        <v>0</v>
      </c>
      <c r="AU33">
        <v>796</v>
      </c>
      <c r="AV33" t="s">
        <v>329</v>
      </c>
      <c r="AW33">
        <v>13254</v>
      </c>
      <c r="AX33" t="s">
        <v>330</v>
      </c>
    </row>
    <row r="34" spans="1:50" x14ac:dyDescent="0.25">
      <c r="A34" t="s">
        <v>43</v>
      </c>
      <c r="B34">
        <v>41730</v>
      </c>
      <c r="E34">
        <v>41730</v>
      </c>
      <c r="F34" s="86">
        <v>44827</v>
      </c>
      <c r="G34">
        <v>0</v>
      </c>
      <c r="H34">
        <v>0</v>
      </c>
      <c r="I34">
        <v>247</v>
      </c>
      <c r="J34">
        <v>25</v>
      </c>
      <c r="K34">
        <v>1</v>
      </c>
      <c r="L34" s="86">
        <v>44828</v>
      </c>
      <c r="M34">
        <v>1</v>
      </c>
      <c r="N34">
        <v>4</v>
      </c>
      <c r="O34">
        <v>100</v>
      </c>
      <c r="P34">
        <v>3</v>
      </c>
      <c r="Q34">
        <v>381</v>
      </c>
      <c r="R34" t="s">
        <v>229</v>
      </c>
      <c r="S34" s="86">
        <v>44829</v>
      </c>
      <c r="T34">
        <v>4118</v>
      </c>
      <c r="U34">
        <v>58</v>
      </c>
      <c r="V34">
        <v>10</v>
      </c>
      <c r="W34" s="86">
        <v>44830</v>
      </c>
      <c r="X34">
        <v>3482</v>
      </c>
      <c r="Y34">
        <v>93</v>
      </c>
      <c r="Z34">
        <v>7</v>
      </c>
      <c r="AA34">
        <v>7768</v>
      </c>
      <c r="AB34" t="s">
        <v>331</v>
      </c>
      <c r="AC34" s="86">
        <v>44831</v>
      </c>
      <c r="AD34">
        <v>0</v>
      </c>
      <c r="AE34">
        <v>0</v>
      </c>
      <c r="AF34">
        <v>121</v>
      </c>
      <c r="AG34">
        <v>84</v>
      </c>
      <c r="AH34">
        <v>7</v>
      </c>
      <c r="AI34" s="86">
        <v>44832</v>
      </c>
      <c r="AJ34">
        <v>13</v>
      </c>
      <c r="AK34">
        <v>0</v>
      </c>
      <c r="AL34">
        <v>121</v>
      </c>
      <c r="AM34">
        <v>71</v>
      </c>
      <c r="AN34">
        <v>1</v>
      </c>
      <c r="AO34" s="86">
        <v>44833</v>
      </c>
      <c r="AP34">
        <v>0</v>
      </c>
      <c r="AQ34">
        <v>11</v>
      </c>
      <c r="AR34">
        <v>61</v>
      </c>
      <c r="AS34">
        <v>59</v>
      </c>
      <c r="AT34">
        <v>5</v>
      </c>
      <c r="AU34">
        <v>554</v>
      </c>
      <c r="AV34" t="s">
        <v>272</v>
      </c>
      <c r="AW34">
        <v>8703</v>
      </c>
      <c r="AX34" t="s">
        <v>332</v>
      </c>
    </row>
    <row r="35" spans="1:50" x14ac:dyDescent="0.25">
      <c r="A35" t="s">
        <v>44</v>
      </c>
      <c r="B35">
        <v>37061</v>
      </c>
      <c r="E35">
        <v>37061</v>
      </c>
      <c r="F35" s="86">
        <v>44827</v>
      </c>
      <c r="G35">
        <v>2</v>
      </c>
      <c r="H35">
        <v>0</v>
      </c>
      <c r="I35">
        <v>163</v>
      </c>
      <c r="J35">
        <v>109</v>
      </c>
      <c r="K35">
        <v>145</v>
      </c>
      <c r="L35" s="86">
        <v>44828</v>
      </c>
      <c r="M35">
        <v>0</v>
      </c>
      <c r="N35">
        <v>21</v>
      </c>
      <c r="O35">
        <v>78</v>
      </c>
      <c r="P35">
        <v>98</v>
      </c>
      <c r="Q35">
        <v>616</v>
      </c>
      <c r="R35" t="s">
        <v>333</v>
      </c>
      <c r="S35" s="86">
        <v>44829</v>
      </c>
      <c r="T35">
        <v>2188</v>
      </c>
      <c r="U35">
        <v>0</v>
      </c>
      <c r="V35">
        <v>316</v>
      </c>
      <c r="W35" s="86">
        <v>44830</v>
      </c>
      <c r="X35">
        <v>1782</v>
      </c>
      <c r="Y35">
        <v>141</v>
      </c>
      <c r="Z35">
        <v>310</v>
      </c>
      <c r="AA35">
        <v>4737</v>
      </c>
      <c r="AB35" t="s">
        <v>334</v>
      </c>
      <c r="AC35" s="86">
        <v>44831</v>
      </c>
      <c r="AD35">
        <v>13</v>
      </c>
      <c r="AE35">
        <v>6</v>
      </c>
      <c r="AF35">
        <v>148</v>
      </c>
      <c r="AG35">
        <v>175</v>
      </c>
      <c r="AH35">
        <v>90</v>
      </c>
      <c r="AI35" s="86">
        <v>44832</v>
      </c>
      <c r="AJ35">
        <v>1</v>
      </c>
      <c r="AK35">
        <v>0</v>
      </c>
      <c r="AL35">
        <v>105</v>
      </c>
      <c r="AM35">
        <v>134</v>
      </c>
      <c r="AN35">
        <v>18</v>
      </c>
      <c r="AO35" s="86">
        <v>44833</v>
      </c>
      <c r="AP35">
        <v>1</v>
      </c>
      <c r="AQ35">
        <v>3</v>
      </c>
      <c r="AR35">
        <v>45</v>
      </c>
      <c r="AS35">
        <v>67</v>
      </c>
      <c r="AT35">
        <v>1</v>
      </c>
      <c r="AU35">
        <v>807</v>
      </c>
      <c r="AV35" t="s">
        <v>335</v>
      </c>
      <c r="AW35">
        <v>6160</v>
      </c>
      <c r="AX35" t="s">
        <v>336</v>
      </c>
    </row>
    <row r="36" spans="1:50" x14ac:dyDescent="0.25">
      <c r="A36" t="s">
        <v>45</v>
      </c>
      <c r="B36">
        <v>55260</v>
      </c>
      <c r="E36">
        <v>55260</v>
      </c>
      <c r="F36" s="86">
        <v>44827</v>
      </c>
      <c r="G36">
        <v>0</v>
      </c>
      <c r="H36">
        <v>0</v>
      </c>
      <c r="I36">
        <v>128</v>
      </c>
      <c r="J36">
        <v>44</v>
      </c>
      <c r="K36">
        <v>0</v>
      </c>
      <c r="L36" s="86">
        <v>44828</v>
      </c>
      <c r="M36">
        <v>0</v>
      </c>
      <c r="N36">
        <v>0</v>
      </c>
      <c r="O36">
        <v>55</v>
      </c>
      <c r="P36">
        <v>0</v>
      </c>
      <c r="Q36">
        <v>227</v>
      </c>
      <c r="R36" t="s">
        <v>213</v>
      </c>
      <c r="S36" s="86">
        <v>44829</v>
      </c>
      <c r="T36">
        <v>5287</v>
      </c>
      <c r="U36">
        <v>413</v>
      </c>
      <c r="V36">
        <v>0</v>
      </c>
      <c r="W36" s="86">
        <v>44830</v>
      </c>
      <c r="X36">
        <v>4275</v>
      </c>
      <c r="Y36">
        <v>226</v>
      </c>
      <c r="Z36">
        <v>1</v>
      </c>
      <c r="AA36">
        <v>10202</v>
      </c>
      <c r="AB36" t="s">
        <v>337</v>
      </c>
      <c r="AC36" s="86">
        <v>44831</v>
      </c>
      <c r="AD36">
        <v>2</v>
      </c>
      <c r="AE36">
        <v>40</v>
      </c>
      <c r="AF36">
        <v>134</v>
      </c>
      <c r="AG36">
        <v>146</v>
      </c>
      <c r="AH36">
        <v>0</v>
      </c>
      <c r="AI36" s="86">
        <v>44832</v>
      </c>
      <c r="AJ36">
        <v>0</v>
      </c>
      <c r="AK36">
        <v>0</v>
      </c>
      <c r="AL36">
        <v>85</v>
      </c>
      <c r="AM36">
        <v>151</v>
      </c>
      <c r="AN36">
        <v>0</v>
      </c>
      <c r="AO36" s="86">
        <v>44833</v>
      </c>
      <c r="AP36">
        <v>0</v>
      </c>
      <c r="AQ36">
        <v>4</v>
      </c>
      <c r="AR36">
        <v>48</v>
      </c>
      <c r="AS36">
        <v>90</v>
      </c>
      <c r="AT36">
        <v>0</v>
      </c>
      <c r="AU36">
        <v>700</v>
      </c>
      <c r="AV36" t="s">
        <v>297</v>
      </c>
      <c r="AW36">
        <v>11129</v>
      </c>
      <c r="AX36" t="s">
        <v>338</v>
      </c>
    </row>
    <row r="37" spans="1:50" x14ac:dyDescent="0.25">
      <c r="A37" t="s">
        <v>46</v>
      </c>
      <c r="B37">
        <v>30158</v>
      </c>
      <c r="E37">
        <v>30158</v>
      </c>
      <c r="F37" s="86">
        <v>44827</v>
      </c>
      <c r="G37">
        <v>19</v>
      </c>
      <c r="H37">
        <v>4</v>
      </c>
      <c r="I37">
        <v>105</v>
      </c>
      <c r="J37">
        <v>20</v>
      </c>
      <c r="K37">
        <v>1</v>
      </c>
      <c r="L37" s="86">
        <v>44828</v>
      </c>
      <c r="M37">
        <v>0</v>
      </c>
      <c r="N37">
        <v>0</v>
      </c>
      <c r="O37">
        <v>57</v>
      </c>
      <c r="P37">
        <v>0</v>
      </c>
      <c r="Q37">
        <v>206</v>
      </c>
      <c r="R37" t="s">
        <v>339</v>
      </c>
      <c r="S37" s="86">
        <v>44829</v>
      </c>
      <c r="T37">
        <v>3023</v>
      </c>
      <c r="U37">
        <v>3</v>
      </c>
      <c r="V37">
        <v>1</v>
      </c>
      <c r="W37" s="86">
        <v>44830</v>
      </c>
      <c r="X37">
        <v>2545</v>
      </c>
      <c r="Y37">
        <v>133</v>
      </c>
      <c r="Z37">
        <v>5</v>
      </c>
      <c r="AA37">
        <v>5710</v>
      </c>
      <c r="AB37" t="s">
        <v>340</v>
      </c>
      <c r="AC37" s="86">
        <v>44831</v>
      </c>
      <c r="AD37">
        <v>39</v>
      </c>
      <c r="AE37">
        <v>5</v>
      </c>
      <c r="AF37">
        <v>117</v>
      </c>
      <c r="AG37">
        <v>78</v>
      </c>
      <c r="AH37">
        <v>6</v>
      </c>
      <c r="AI37" s="86">
        <v>44832</v>
      </c>
      <c r="AJ37">
        <v>97</v>
      </c>
      <c r="AK37">
        <v>1</v>
      </c>
      <c r="AL37">
        <v>69</v>
      </c>
      <c r="AM37">
        <v>73</v>
      </c>
      <c r="AN37">
        <v>1</v>
      </c>
      <c r="AO37" s="86">
        <v>44833</v>
      </c>
      <c r="AP37">
        <v>0</v>
      </c>
      <c r="AQ37">
        <v>0</v>
      </c>
      <c r="AR37">
        <v>90</v>
      </c>
      <c r="AS37">
        <v>48</v>
      </c>
      <c r="AT37">
        <v>2</v>
      </c>
      <c r="AU37">
        <v>626</v>
      </c>
      <c r="AV37" t="s">
        <v>341</v>
      </c>
      <c r="AW37">
        <v>6542</v>
      </c>
      <c r="AX37" t="s">
        <v>342</v>
      </c>
    </row>
    <row r="38" spans="1:50" x14ac:dyDescent="0.25">
      <c r="A38" t="s">
        <v>47</v>
      </c>
      <c r="B38">
        <v>62593</v>
      </c>
      <c r="E38">
        <v>62593</v>
      </c>
      <c r="F38" s="86">
        <v>44827</v>
      </c>
      <c r="G38">
        <v>0</v>
      </c>
      <c r="H38">
        <v>0</v>
      </c>
      <c r="I38">
        <v>239</v>
      </c>
      <c r="J38">
        <v>23</v>
      </c>
      <c r="K38">
        <v>0</v>
      </c>
      <c r="L38" s="86">
        <v>44828</v>
      </c>
      <c r="M38">
        <v>0</v>
      </c>
      <c r="N38">
        <v>17</v>
      </c>
      <c r="O38">
        <v>82</v>
      </c>
      <c r="P38">
        <v>0</v>
      </c>
      <c r="Q38">
        <v>361</v>
      </c>
      <c r="R38" t="s">
        <v>197</v>
      </c>
      <c r="S38" s="86">
        <v>44829</v>
      </c>
      <c r="T38">
        <v>6021</v>
      </c>
      <c r="U38">
        <v>263</v>
      </c>
      <c r="V38">
        <v>2</v>
      </c>
      <c r="W38" s="86">
        <v>44830</v>
      </c>
      <c r="X38">
        <v>5637</v>
      </c>
      <c r="Y38">
        <v>121</v>
      </c>
      <c r="Z38">
        <v>2</v>
      </c>
      <c r="AA38">
        <v>12046</v>
      </c>
      <c r="AB38" t="s">
        <v>343</v>
      </c>
      <c r="AC38" s="86">
        <v>44831</v>
      </c>
      <c r="AD38">
        <v>0</v>
      </c>
      <c r="AE38">
        <v>5</v>
      </c>
      <c r="AF38">
        <v>191</v>
      </c>
      <c r="AG38">
        <v>122</v>
      </c>
      <c r="AH38">
        <v>0</v>
      </c>
      <c r="AI38" s="86">
        <v>44832</v>
      </c>
      <c r="AJ38">
        <v>0</v>
      </c>
      <c r="AK38">
        <v>0</v>
      </c>
      <c r="AL38">
        <v>165</v>
      </c>
      <c r="AM38">
        <v>136</v>
      </c>
      <c r="AN38">
        <v>0</v>
      </c>
      <c r="AO38" s="86">
        <v>44833</v>
      </c>
      <c r="AP38">
        <v>0</v>
      </c>
      <c r="AQ38">
        <v>0</v>
      </c>
      <c r="AR38">
        <v>87</v>
      </c>
      <c r="AS38">
        <v>83</v>
      </c>
      <c r="AT38">
        <v>5</v>
      </c>
      <c r="AU38">
        <v>794</v>
      </c>
      <c r="AV38" t="s">
        <v>297</v>
      </c>
      <c r="AW38">
        <v>13201</v>
      </c>
      <c r="AX38" t="s">
        <v>344</v>
      </c>
    </row>
    <row r="39" spans="1:50" x14ac:dyDescent="0.25">
      <c r="A39" t="s">
        <v>48</v>
      </c>
      <c r="B39">
        <v>41945</v>
      </c>
      <c r="E39">
        <v>41945</v>
      </c>
      <c r="F39" s="86">
        <v>44827</v>
      </c>
      <c r="G39">
        <v>0</v>
      </c>
      <c r="H39">
        <v>16</v>
      </c>
      <c r="I39">
        <v>158</v>
      </c>
      <c r="J39">
        <v>94</v>
      </c>
      <c r="K39">
        <v>1</v>
      </c>
      <c r="L39" s="86">
        <v>44828</v>
      </c>
      <c r="M39">
        <v>1</v>
      </c>
      <c r="N39">
        <v>33</v>
      </c>
      <c r="O39">
        <v>96</v>
      </c>
      <c r="P39">
        <v>1</v>
      </c>
      <c r="Q39">
        <v>400</v>
      </c>
      <c r="R39" t="s">
        <v>256</v>
      </c>
      <c r="S39" s="86">
        <v>44829</v>
      </c>
      <c r="T39">
        <v>5125</v>
      </c>
      <c r="U39">
        <v>170</v>
      </c>
      <c r="V39">
        <v>0</v>
      </c>
      <c r="W39" s="86">
        <v>44830</v>
      </c>
      <c r="X39">
        <v>4081</v>
      </c>
      <c r="Y39">
        <v>97</v>
      </c>
      <c r="Z39">
        <v>2</v>
      </c>
      <c r="AA39">
        <v>9475</v>
      </c>
      <c r="AB39" t="s">
        <v>345</v>
      </c>
      <c r="AC39" s="86">
        <v>44831</v>
      </c>
      <c r="AD39">
        <v>0</v>
      </c>
      <c r="AE39">
        <v>0</v>
      </c>
      <c r="AF39">
        <v>174</v>
      </c>
      <c r="AG39">
        <v>226</v>
      </c>
      <c r="AH39">
        <v>4</v>
      </c>
      <c r="AI39" s="86">
        <v>44832</v>
      </c>
      <c r="AJ39">
        <v>0</v>
      </c>
      <c r="AK39">
        <v>0</v>
      </c>
      <c r="AL39">
        <v>157</v>
      </c>
      <c r="AM39">
        <v>208</v>
      </c>
      <c r="AN39">
        <v>1</v>
      </c>
      <c r="AO39" s="86">
        <v>44833</v>
      </c>
      <c r="AP39">
        <v>0</v>
      </c>
      <c r="AQ39">
        <v>0</v>
      </c>
      <c r="AR39">
        <v>114</v>
      </c>
      <c r="AS39">
        <v>119</v>
      </c>
      <c r="AT39">
        <v>2</v>
      </c>
      <c r="AU39">
        <v>1005</v>
      </c>
      <c r="AV39" t="s">
        <v>346</v>
      </c>
      <c r="AW39">
        <v>10880</v>
      </c>
      <c r="AX39" t="s">
        <v>347</v>
      </c>
    </row>
    <row r="40" spans="1:50" x14ac:dyDescent="0.25">
      <c r="A40" t="s">
        <v>49</v>
      </c>
      <c r="B40">
        <v>54821</v>
      </c>
      <c r="E40">
        <v>54821</v>
      </c>
      <c r="F40" s="86">
        <v>44827</v>
      </c>
      <c r="G40">
        <v>1</v>
      </c>
      <c r="H40">
        <v>14</v>
      </c>
      <c r="I40">
        <v>292</v>
      </c>
      <c r="J40">
        <v>71</v>
      </c>
      <c r="K40">
        <v>0</v>
      </c>
      <c r="L40" s="86">
        <v>44828</v>
      </c>
      <c r="M40">
        <v>0</v>
      </c>
      <c r="N40">
        <v>14</v>
      </c>
      <c r="O40">
        <v>219</v>
      </c>
      <c r="P40">
        <v>0</v>
      </c>
      <c r="Q40">
        <v>611</v>
      </c>
      <c r="R40" t="s">
        <v>348</v>
      </c>
      <c r="S40" s="86">
        <v>44829</v>
      </c>
      <c r="T40">
        <v>6620</v>
      </c>
      <c r="U40">
        <v>675</v>
      </c>
      <c r="V40">
        <v>0</v>
      </c>
      <c r="W40" s="86">
        <v>44830</v>
      </c>
      <c r="X40">
        <v>6318</v>
      </c>
      <c r="Y40">
        <v>300</v>
      </c>
      <c r="Z40">
        <v>1</v>
      </c>
      <c r="AA40">
        <v>13914</v>
      </c>
      <c r="AB40" t="s">
        <v>349</v>
      </c>
      <c r="AC40" s="86">
        <v>44831</v>
      </c>
      <c r="AD40">
        <v>0</v>
      </c>
      <c r="AE40">
        <v>13</v>
      </c>
      <c r="AF40">
        <v>257</v>
      </c>
      <c r="AG40">
        <v>171</v>
      </c>
      <c r="AH40">
        <v>2</v>
      </c>
      <c r="AI40" s="86">
        <v>44832</v>
      </c>
      <c r="AJ40">
        <v>0</v>
      </c>
      <c r="AK40">
        <v>0</v>
      </c>
      <c r="AL40">
        <v>218</v>
      </c>
      <c r="AM40">
        <v>160</v>
      </c>
      <c r="AN40">
        <v>2</v>
      </c>
      <c r="AO40" s="86">
        <v>44833</v>
      </c>
      <c r="AP40">
        <v>0</v>
      </c>
      <c r="AQ40">
        <v>14</v>
      </c>
      <c r="AR40">
        <v>105</v>
      </c>
      <c r="AS40">
        <v>102</v>
      </c>
      <c r="AT40">
        <v>1</v>
      </c>
      <c r="AU40">
        <v>1045</v>
      </c>
      <c r="AV40" t="s">
        <v>350</v>
      </c>
      <c r="AW40">
        <v>15570</v>
      </c>
      <c r="AX40" t="s">
        <v>351</v>
      </c>
    </row>
    <row r="41" spans="1:50" x14ac:dyDescent="0.25">
      <c r="A41" t="s">
        <v>50</v>
      </c>
      <c r="B41">
        <v>53747</v>
      </c>
      <c r="E41">
        <v>53747</v>
      </c>
      <c r="F41" s="86">
        <v>44827</v>
      </c>
      <c r="G41">
        <v>55</v>
      </c>
      <c r="H41">
        <v>24</v>
      </c>
      <c r="I41">
        <v>141</v>
      </c>
      <c r="J41">
        <v>58</v>
      </c>
      <c r="K41">
        <v>0</v>
      </c>
      <c r="L41" s="86">
        <v>44828</v>
      </c>
      <c r="M41">
        <v>0</v>
      </c>
      <c r="N41">
        <v>0</v>
      </c>
      <c r="O41">
        <v>67</v>
      </c>
      <c r="P41">
        <v>0</v>
      </c>
      <c r="Q41">
        <v>345</v>
      </c>
      <c r="R41" t="s">
        <v>208</v>
      </c>
      <c r="S41" s="86">
        <v>44829</v>
      </c>
      <c r="T41">
        <v>6798</v>
      </c>
      <c r="U41">
        <v>566</v>
      </c>
      <c r="V41">
        <v>7</v>
      </c>
      <c r="W41" s="86">
        <v>44830</v>
      </c>
      <c r="X41">
        <v>6147</v>
      </c>
      <c r="Y41">
        <v>332</v>
      </c>
      <c r="Z41">
        <v>2</v>
      </c>
      <c r="AA41">
        <v>13852</v>
      </c>
      <c r="AB41" t="s">
        <v>352</v>
      </c>
      <c r="AC41" s="86">
        <v>44831</v>
      </c>
      <c r="AD41">
        <v>32</v>
      </c>
      <c r="AE41">
        <v>34</v>
      </c>
      <c r="AF41">
        <v>109</v>
      </c>
      <c r="AG41">
        <v>179</v>
      </c>
      <c r="AH41">
        <v>3</v>
      </c>
      <c r="AI41" s="86">
        <v>44832</v>
      </c>
      <c r="AJ41">
        <v>0</v>
      </c>
      <c r="AK41">
        <v>50</v>
      </c>
      <c r="AL41">
        <v>107</v>
      </c>
      <c r="AM41">
        <v>133</v>
      </c>
      <c r="AN41">
        <v>0</v>
      </c>
      <c r="AO41" s="86">
        <v>44833</v>
      </c>
      <c r="AP41">
        <v>0</v>
      </c>
      <c r="AQ41">
        <v>0</v>
      </c>
      <c r="AR41">
        <v>57</v>
      </c>
      <c r="AS41">
        <v>106</v>
      </c>
      <c r="AT41">
        <v>0</v>
      </c>
      <c r="AU41">
        <v>810</v>
      </c>
      <c r="AV41" t="s">
        <v>221</v>
      </c>
      <c r="AW41">
        <v>15007</v>
      </c>
      <c r="AX41" t="s">
        <v>353</v>
      </c>
    </row>
    <row r="42" spans="1:50" x14ac:dyDescent="0.25">
      <c r="A42" t="s">
        <v>51</v>
      </c>
      <c r="B42">
        <v>40464</v>
      </c>
      <c r="E42">
        <v>40464</v>
      </c>
      <c r="F42" s="86">
        <v>44827</v>
      </c>
      <c r="G42">
        <v>1</v>
      </c>
      <c r="H42">
        <v>0</v>
      </c>
      <c r="I42">
        <v>138</v>
      </c>
      <c r="J42">
        <v>59</v>
      </c>
      <c r="K42">
        <v>0</v>
      </c>
      <c r="L42" s="86">
        <v>44828</v>
      </c>
      <c r="M42">
        <v>0</v>
      </c>
      <c r="N42">
        <v>0</v>
      </c>
      <c r="O42">
        <v>63</v>
      </c>
      <c r="P42">
        <v>0</v>
      </c>
      <c r="Q42">
        <v>261</v>
      </c>
      <c r="R42" t="s">
        <v>192</v>
      </c>
      <c r="S42" s="86">
        <v>44829</v>
      </c>
      <c r="T42">
        <v>3680</v>
      </c>
      <c r="U42">
        <v>111</v>
      </c>
      <c r="V42">
        <v>0</v>
      </c>
      <c r="W42" s="86">
        <v>44830</v>
      </c>
      <c r="X42">
        <v>2325</v>
      </c>
      <c r="Y42">
        <v>100</v>
      </c>
      <c r="Z42">
        <v>1</v>
      </c>
      <c r="AA42">
        <v>6217</v>
      </c>
      <c r="AB42" t="s">
        <v>354</v>
      </c>
      <c r="AC42" s="86">
        <v>44831</v>
      </c>
      <c r="AD42">
        <v>0</v>
      </c>
      <c r="AE42">
        <v>43</v>
      </c>
      <c r="AF42">
        <v>178</v>
      </c>
      <c r="AG42">
        <v>164</v>
      </c>
      <c r="AH42">
        <v>3</v>
      </c>
      <c r="AI42" s="86">
        <v>44832</v>
      </c>
      <c r="AJ42">
        <v>0</v>
      </c>
      <c r="AK42">
        <v>30</v>
      </c>
      <c r="AL42">
        <v>177</v>
      </c>
      <c r="AM42">
        <v>181</v>
      </c>
      <c r="AN42">
        <v>4</v>
      </c>
      <c r="AO42" s="86">
        <v>44833</v>
      </c>
      <c r="AP42">
        <v>0</v>
      </c>
      <c r="AQ42">
        <v>7</v>
      </c>
      <c r="AR42">
        <v>77</v>
      </c>
      <c r="AS42">
        <v>81</v>
      </c>
      <c r="AT42">
        <v>1</v>
      </c>
      <c r="AU42">
        <v>946</v>
      </c>
      <c r="AV42" t="s">
        <v>355</v>
      </c>
      <c r="AW42">
        <v>7424</v>
      </c>
      <c r="AX42" t="s">
        <v>356</v>
      </c>
    </row>
    <row r="43" spans="1:50" x14ac:dyDescent="0.25">
      <c r="A43" t="s">
        <v>52</v>
      </c>
      <c r="B43">
        <v>55471</v>
      </c>
      <c r="E43">
        <v>55471</v>
      </c>
      <c r="F43" s="86">
        <v>44827</v>
      </c>
      <c r="G43">
        <v>2</v>
      </c>
      <c r="H43">
        <v>2</v>
      </c>
      <c r="I43">
        <v>182</v>
      </c>
      <c r="J43">
        <v>63</v>
      </c>
      <c r="K43">
        <v>0</v>
      </c>
      <c r="L43" s="86">
        <v>44828</v>
      </c>
      <c r="M43">
        <v>0</v>
      </c>
      <c r="N43">
        <v>15</v>
      </c>
      <c r="O43">
        <v>77</v>
      </c>
      <c r="P43">
        <v>0</v>
      </c>
      <c r="Q43">
        <v>341</v>
      </c>
      <c r="R43" t="s">
        <v>357</v>
      </c>
      <c r="S43" s="86">
        <v>44829</v>
      </c>
      <c r="T43">
        <v>5875</v>
      </c>
      <c r="U43">
        <v>400</v>
      </c>
      <c r="V43">
        <v>1</v>
      </c>
      <c r="W43" s="86">
        <v>44830</v>
      </c>
      <c r="X43">
        <v>4707</v>
      </c>
      <c r="Y43">
        <v>131</v>
      </c>
      <c r="Z43">
        <v>1</v>
      </c>
      <c r="AA43">
        <v>11115</v>
      </c>
      <c r="AB43" t="s">
        <v>358</v>
      </c>
      <c r="AC43" s="86">
        <v>44831</v>
      </c>
      <c r="AD43">
        <v>0</v>
      </c>
      <c r="AE43">
        <v>12</v>
      </c>
      <c r="AF43">
        <v>177</v>
      </c>
      <c r="AG43">
        <v>158</v>
      </c>
      <c r="AH43">
        <v>1</v>
      </c>
      <c r="AI43" s="86">
        <v>44832</v>
      </c>
      <c r="AJ43">
        <v>0</v>
      </c>
      <c r="AK43">
        <v>0</v>
      </c>
      <c r="AL43">
        <v>169</v>
      </c>
      <c r="AM43">
        <v>203</v>
      </c>
      <c r="AN43">
        <v>1</v>
      </c>
      <c r="AO43" s="86">
        <v>44833</v>
      </c>
      <c r="AP43">
        <v>0</v>
      </c>
      <c r="AQ43">
        <v>0</v>
      </c>
      <c r="AR43">
        <v>78</v>
      </c>
      <c r="AS43">
        <v>96</v>
      </c>
      <c r="AT43">
        <v>0</v>
      </c>
      <c r="AU43">
        <v>895</v>
      </c>
      <c r="AV43" t="s">
        <v>359</v>
      </c>
      <c r="AW43">
        <v>12351</v>
      </c>
      <c r="AX43" t="s">
        <v>360</v>
      </c>
    </row>
    <row r="44" spans="1:50" x14ac:dyDescent="0.25">
      <c r="A44" t="s">
        <v>53</v>
      </c>
      <c r="B44">
        <v>46127</v>
      </c>
      <c r="E44">
        <v>46127</v>
      </c>
      <c r="F44" s="86">
        <v>44827</v>
      </c>
      <c r="G44">
        <v>1</v>
      </c>
      <c r="H44">
        <v>0</v>
      </c>
      <c r="I44">
        <v>84</v>
      </c>
      <c r="J44">
        <v>17</v>
      </c>
      <c r="K44">
        <v>0</v>
      </c>
      <c r="L44" s="86">
        <v>44828</v>
      </c>
      <c r="M44">
        <v>0</v>
      </c>
      <c r="N44">
        <v>0</v>
      </c>
      <c r="O44">
        <v>59</v>
      </c>
      <c r="P44">
        <v>0</v>
      </c>
      <c r="Q44">
        <v>161</v>
      </c>
      <c r="R44" t="s">
        <v>201</v>
      </c>
      <c r="S44" s="86">
        <v>44829</v>
      </c>
      <c r="T44">
        <v>4577</v>
      </c>
      <c r="U44">
        <v>0</v>
      </c>
      <c r="V44">
        <v>1</v>
      </c>
      <c r="W44" s="86">
        <v>44830</v>
      </c>
      <c r="X44">
        <v>3846</v>
      </c>
      <c r="Y44">
        <v>62</v>
      </c>
      <c r="Z44">
        <v>1</v>
      </c>
      <c r="AA44">
        <v>8487</v>
      </c>
      <c r="AB44" t="s">
        <v>361</v>
      </c>
      <c r="AC44" s="86">
        <v>44831</v>
      </c>
      <c r="AD44">
        <v>0</v>
      </c>
      <c r="AE44">
        <v>0</v>
      </c>
      <c r="AF44">
        <v>100</v>
      </c>
      <c r="AG44">
        <v>63</v>
      </c>
      <c r="AH44">
        <v>1</v>
      </c>
      <c r="AI44" s="86">
        <v>44832</v>
      </c>
      <c r="AJ44">
        <v>8</v>
      </c>
      <c r="AK44">
        <v>0</v>
      </c>
      <c r="AL44">
        <v>81</v>
      </c>
      <c r="AM44">
        <v>52</v>
      </c>
      <c r="AN44">
        <v>1</v>
      </c>
      <c r="AO44" s="86">
        <v>44833</v>
      </c>
      <c r="AP44">
        <v>18</v>
      </c>
      <c r="AQ44">
        <v>0</v>
      </c>
      <c r="AR44">
        <v>27</v>
      </c>
      <c r="AS44">
        <v>33</v>
      </c>
      <c r="AT44">
        <v>0</v>
      </c>
      <c r="AU44">
        <v>384</v>
      </c>
      <c r="AV44" t="s">
        <v>362</v>
      </c>
      <c r="AW44">
        <v>9032</v>
      </c>
      <c r="AX44" t="s">
        <v>363</v>
      </c>
    </row>
    <row r="45" spans="1:50" x14ac:dyDescent="0.25">
      <c r="A45" t="s">
        <v>54</v>
      </c>
      <c r="B45">
        <v>49555</v>
      </c>
      <c r="E45">
        <v>49555</v>
      </c>
      <c r="F45" s="86">
        <v>44827</v>
      </c>
      <c r="G45">
        <v>0</v>
      </c>
      <c r="H45">
        <v>0</v>
      </c>
      <c r="I45">
        <v>151</v>
      </c>
      <c r="J45">
        <v>36</v>
      </c>
      <c r="K45">
        <v>0</v>
      </c>
      <c r="L45" s="86">
        <v>44828</v>
      </c>
      <c r="M45">
        <v>0</v>
      </c>
      <c r="N45">
        <v>0</v>
      </c>
      <c r="O45">
        <v>116</v>
      </c>
      <c r="P45">
        <v>0</v>
      </c>
      <c r="Q45">
        <v>303</v>
      </c>
      <c r="R45" t="s">
        <v>357</v>
      </c>
      <c r="S45" s="86">
        <v>44829</v>
      </c>
      <c r="T45">
        <v>5149</v>
      </c>
      <c r="U45">
        <v>166</v>
      </c>
      <c r="V45">
        <v>1</v>
      </c>
      <c r="W45" s="86">
        <v>44830</v>
      </c>
      <c r="X45">
        <v>4696</v>
      </c>
      <c r="Y45">
        <v>205</v>
      </c>
      <c r="Z45">
        <v>3</v>
      </c>
      <c r="AA45">
        <v>10220</v>
      </c>
      <c r="AB45" t="s">
        <v>364</v>
      </c>
      <c r="AC45" s="86">
        <v>44831</v>
      </c>
      <c r="AD45">
        <v>2</v>
      </c>
      <c r="AE45">
        <v>0</v>
      </c>
      <c r="AF45">
        <v>163</v>
      </c>
      <c r="AG45">
        <v>135</v>
      </c>
      <c r="AH45">
        <v>3</v>
      </c>
      <c r="AI45" s="86">
        <v>44832</v>
      </c>
      <c r="AJ45">
        <v>6</v>
      </c>
      <c r="AK45">
        <v>0</v>
      </c>
      <c r="AL45">
        <v>118</v>
      </c>
      <c r="AM45">
        <v>87</v>
      </c>
      <c r="AN45">
        <v>1</v>
      </c>
      <c r="AO45" s="86">
        <v>44833</v>
      </c>
      <c r="AP45">
        <v>0</v>
      </c>
      <c r="AQ45">
        <v>0</v>
      </c>
      <c r="AR45">
        <v>51</v>
      </c>
      <c r="AS45">
        <v>61</v>
      </c>
      <c r="AT45">
        <v>0</v>
      </c>
      <c r="AU45">
        <v>627</v>
      </c>
      <c r="AV45" t="s">
        <v>297</v>
      </c>
      <c r="AW45">
        <v>11150</v>
      </c>
      <c r="AX45" t="s">
        <v>365</v>
      </c>
    </row>
    <row r="46" spans="1:50" x14ac:dyDescent="0.25">
      <c r="A46" t="s">
        <v>55</v>
      </c>
      <c r="B46">
        <v>11139</v>
      </c>
      <c r="E46">
        <v>11139</v>
      </c>
      <c r="F46" s="86">
        <v>44827</v>
      </c>
      <c r="G46">
        <v>36</v>
      </c>
      <c r="H46">
        <v>7</v>
      </c>
      <c r="I46">
        <v>79</v>
      </c>
      <c r="J46">
        <v>15</v>
      </c>
      <c r="K46">
        <v>0</v>
      </c>
      <c r="L46" s="86">
        <v>44828</v>
      </c>
      <c r="M46">
        <v>0</v>
      </c>
      <c r="N46">
        <v>0</v>
      </c>
      <c r="O46">
        <v>10</v>
      </c>
      <c r="P46">
        <v>0</v>
      </c>
      <c r="Q46">
        <v>147</v>
      </c>
      <c r="R46" t="s">
        <v>566</v>
      </c>
      <c r="S46" s="86">
        <v>44829</v>
      </c>
      <c r="T46">
        <v>0</v>
      </c>
      <c r="U46">
        <v>0</v>
      </c>
      <c r="V46">
        <v>1</v>
      </c>
      <c r="W46" s="86">
        <v>44830</v>
      </c>
      <c r="X46">
        <v>1378</v>
      </c>
      <c r="Y46">
        <v>130</v>
      </c>
      <c r="Z46">
        <v>2</v>
      </c>
      <c r="AA46">
        <v>1511</v>
      </c>
      <c r="AB46" t="s">
        <v>567</v>
      </c>
      <c r="AC46" s="86">
        <v>44831</v>
      </c>
      <c r="AD46">
        <v>0</v>
      </c>
      <c r="AE46">
        <v>6</v>
      </c>
      <c r="AF46">
        <v>204</v>
      </c>
      <c r="AG46">
        <v>38</v>
      </c>
      <c r="AH46">
        <v>1</v>
      </c>
      <c r="AI46" s="86">
        <v>44832</v>
      </c>
      <c r="AJ46">
        <v>0</v>
      </c>
      <c r="AK46">
        <v>0</v>
      </c>
      <c r="AL46">
        <v>188</v>
      </c>
      <c r="AM46">
        <v>35</v>
      </c>
      <c r="AN46">
        <v>98</v>
      </c>
      <c r="AO46" s="86">
        <v>44833</v>
      </c>
      <c r="AP46">
        <v>23</v>
      </c>
      <c r="AQ46">
        <v>0</v>
      </c>
      <c r="AR46">
        <v>88</v>
      </c>
      <c r="AS46">
        <v>17</v>
      </c>
      <c r="AT46">
        <v>1</v>
      </c>
      <c r="AU46">
        <v>699</v>
      </c>
      <c r="AV46" t="s">
        <v>568</v>
      </c>
      <c r="AW46">
        <v>2357</v>
      </c>
      <c r="AX46" t="s">
        <v>569</v>
      </c>
    </row>
    <row r="47" spans="1:50" x14ac:dyDescent="0.25">
      <c r="A47" t="s">
        <v>56</v>
      </c>
      <c r="B47">
        <v>46128</v>
      </c>
      <c r="E47">
        <v>46128</v>
      </c>
      <c r="F47" s="86">
        <v>44827</v>
      </c>
      <c r="G47">
        <v>18</v>
      </c>
      <c r="H47">
        <v>6</v>
      </c>
      <c r="I47">
        <v>171</v>
      </c>
      <c r="J47">
        <v>27</v>
      </c>
      <c r="K47">
        <v>0</v>
      </c>
      <c r="L47" s="86">
        <v>44828</v>
      </c>
      <c r="M47">
        <v>6</v>
      </c>
      <c r="N47">
        <v>9</v>
      </c>
      <c r="O47">
        <v>60</v>
      </c>
      <c r="P47">
        <v>0</v>
      </c>
      <c r="Q47">
        <v>297</v>
      </c>
      <c r="R47" t="s">
        <v>208</v>
      </c>
      <c r="S47" s="86">
        <v>44829</v>
      </c>
      <c r="T47">
        <v>5319</v>
      </c>
      <c r="U47">
        <v>400</v>
      </c>
      <c r="V47">
        <v>0</v>
      </c>
      <c r="W47" s="86">
        <v>44830</v>
      </c>
      <c r="X47">
        <v>3676</v>
      </c>
      <c r="Y47">
        <v>405</v>
      </c>
      <c r="Z47">
        <v>1</v>
      </c>
      <c r="AA47">
        <v>9801</v>
      </c>
      <c r="AB47" t="s">
        <v>366</v>
      </c>
      <c r="AC47" s="86">
        <v>44831</v>
      </c>
      <c r="AD47">
        <v>0</v>
      </c>
      <c r="AE47">
        <v>0</v>
      </c>
      <c r="AF47">
        <v>130</v>
      </c>
      <c r="AG47">
        <v>78</v>
      </c>
      <c r="AH47">
        <v>1</v>
      </c>
      <c r="AI47" s="86">
        <v>44832</v>
      </c>
      <c r="AJ47">
        <v>0</v>
      </c>
      <c r="AK47">
        <v>60</v>
      </c>
      <c r="AL47">
        <v>93</v>
      </c>
      <c r="AM47">
        <v>85</v>
      </c>
      <c r="AN47">
        <v>2</v>
      </c>
      <c r="AO47" s="86">
        <v>44833</v>
      </c>
      <c r="AP47">
        <v>0</v>
      </c>
      <c r="AQ47">
        <v>0</v>
      </c>
      <c r="AR47">
        <v>68</v>
      </c>
      <c r="AS47">
        <v>46</v>
      </c>
      <c r="AT47">
        <v>0</v>
      </c>
      <c r="AU47">
        <v>563</v>
      </c>
      <c r="AV47" t="s">
        <v>231</v>
      </c>
      <c r="AW47">
        <v>10661</v>
      </c>
      <c r="AX47" t="s">
        <v>367</v>
      </c>
    </row>
    <row r="48" spans="1:50" x14ac:dyDescent="0.25">
      <c r="A48" t="s">
        <v>57</v>
      </c>
      <c r="B48">
        <v>45287</v>
      </c>
      <c r="E48">
        <v>45287</v>
      </c>
      <c r="F48" s="86">
        <v>44827</v>
      </c>
      <c r="G48">
        <v>139</v>
      </c>
      <c r="H48">
        <v>1</v>
      </c>
      <c r="I48">
        <v>212</v>
      </c>
      <c r="J48">
        <v>66</v>
      </c>
      <c r="K48">
        <v>1</v>
      </c>
      <c r="L48" s="86">
        <v>44828</v>
      </c>
      <c r="M48">
        <v>33</v>
      </c>
      <c r="N48">
        <v>0</v>
      </c>
      <c r="O48">
        <v>116</v>
      </c>
      <c r="P48">
        <v>0</v>
      </c>
      <c r="Q48">
        <v>568</v>
      </c>
      <c r="R48" t="s">
        <v>368</v>
      </c>
      <c r="S48" s="86">
        <v>44829</v>
      </c>
      <c r="T48">
        <v>5894</v>
      </c>
      <c r="U48">
        <v>720</v>
      </c>
      <c r="V48">
        <v>5</v>
      </c>
      <c r="W48" s="86">
        <v>44830</v>
      </c>
      <c r="X48">
        <v>4881</v>
      </c>
      <c r="Y48">
        <v>509</v>
      </c>
      <c r="Z48">
        <v>5</v>
      </c>
      <c r="AA48">
        <v>12014</v>
      </c>
      <c r="AB48" t="s">
        <v>369</v>
      </c>
      <c r="AC48" s="86">
        <v>44831</v>
      </c>
      <c r="AD48">
        <v>7</v>
      </c>
      <c r="AE48">
        <v>16</v>
      </c>
      <c r="AF48">
        <v>236</v>
      </c>
      <c r="AG48">
        <v>124</v>
      </c>
      <c r="AH48">
        <v>3</v>
      </c>
      <c r="AI48" s="86">
        <v>44832</v>
      </c>
      <c r="AJ48">
        <v>2</v>
      </c>
      <c r="AK48">
        <v>27</v>
      </c>
      <c r="AL48">
        <v>186</v>
      </c>
      <c r="AM48">
        <v>139</v>
      </c>
      <c r="AN48">
        <v>1</v>
      </c>
      <c r="AO48" s="86">
        <v>44833</v>
      </c>
      <c r="AP48">
        <v>0</v>
      </c>
      <c r="AQ48">
        <v>0</v>
      </c>
      <c r="AR48">
        <v>86</v>
      </c>
      <c r="AS48">
        <v>68</v>
      </c>
      <c r="AT48">
        <v>0</v>
      </c>
      <c r="AU48">
        <v>895</v>
      </c>
      <c r="AV48" t="s">
        <v>370</v>
      </c>
      <c r="AW48">
        <v>13477</v>
      </c>
      <c r="AX48" t="s">
        <v>371</v>
      </c>
    </row>
    <row r="49" spans="1:50" x14ac:dyDescent="0.25">
      <c r="A49" t="s">
        <v>58</v>
      </c>
      <c r="B49">
        <v>49544</v>
      </c>
      <c r="E49">
        <v>49544</v>
      </c>
      <c r="F49" s="86">
        <v>44827</v>
      </c>
      <c r="G49">
        <v>0</v>
      </c>
      <c r="H49">
        <v>66</v>
      </c>
      <c r="I49">
        <v>103</v>
      </c>
      <c r="J49">
        <v>25</v>
      </c>
      <c r="K49">
        <v>0</v>
      </c>
      <c r="L49" s="86">
        <v>44828</v>
      </c>
      <c r="M49">
        <v>0</v>
      </c>
      <c r="N49">
        <v>25</v>
      </c>
      <c r="O49">
        <v>31</v>
      </c>
      <c r="P49">
        <v>0</v>
      </c>
      <c r="Q49">
        <v>250</v>
      </c>
      <c r="R49" t="s">
        <v>203</v>
      </c>
      <c r="S49" s="86">
        <v>44829</v>
      </c>
      <c r="T49">
        <v>3049</v>
      </c>
      <c r="U49">
        <v>576</v>
      </c>
      <c r="V49">
        <v>1</v>
      </c>
      <c r="W49" s="86">
        <v>44830</v>
      </c>
      <c r="X49">
        <v>1954</v>
      </c>
      <c r="Y49">
        <v>330</v>
      </c>
      <c r="Z49">
        <v>1</v>
      </c>
      <c r="AA49">
        <v>5911</v>
      </c>
      <c r="AB49" t="s">
        <v>376</v>
      </c>
      <c r="AC49" s="86">
        <v>44831</v>
      </c>
      <c r="AD49">
        <v>2</v>
      </c>
      <c r="AE49">
        <v>26</v>
      </c>
      <c r="AF49">
        <v>89</v>
      </c>
      <c r="AG49">
        <v>82</v>
      </c>
      <c r="AH49">
        <v>0</v>
      </c>
      <c r="AI49" s="86">
        <v>44832</v>
      </c>
      <c r="AJ49">
        <v>1</v>
      </c>
      <c r="AK49">
        <v>0</v>
      </c>
      <c r="AL49">
        <v>75</v>
      </c>
      <c r="AM49">
        <v>75</v>
      </c>
      <c r="AN49">
        <v>0</v>
      </c>
      <c r="AO49" s="86">
        <v>44833</v>
      </c>
      <c r="AP49">
        <v>0</v>
      </c>
      <c r="AQ49">
        <v>0</v>
      </c>
      <c r="AR49">
        <v>43</v>
      </c>
      <c r="AS49">
        <v>63</v>
      </c>
      <c r="AT49">
        <v>0</v>
      </c>
      <c r="AU49">
        <v>456</v>
      </c>
      <c r="AV49" t="s">
        <v>218</v>
      </c>
      <c r="AW49">
        <v>6617</v>
      </c>
      <c r="AX49" t="s">
        <v>377</v>
      </c>
    </row>
    <row r="50" spans="1:50" x14ac:dyDescent="0.25">
      <c r="A50" t="s">
        <v>59</v>
      </c>
      <c r="B50">
        <v>46445</v>
      </c>
      <c r="E50">
        <v>46445</v>
      </c>
      <c r="F50" s="86">
        <v>44827</v>
      </c>
      <c r="G50">
        <v>1</v>
      </c>
      <c r="H50">
        <v>38</v>
      </c>
      <c r="I50">
        <v>229</v>
      </c>
      <c r="J50">
        <v>101</v>
      </c>
      <c r="K50">
        <v>0</v>
      </c>
      <c r="L50" s="86">
        <v>44828</v>
      </c>
      <c r="M50">
        <v>0</v>
      </c>
      <c r="N50">
        <v>0</v>
      </c>
      <c r="O50">
        <v>77</v>
      </c>
      <c r="P50">
        <v>1</v>
      </c>
      <c r="Q50">
        <v>447</v>
      </c>
      <c r="R50" t="s">
        <v>372</v>
      </c>
      <c r="S50" s="86">
        <v>44829</v>
      </c>
      <c r="T50">
        <v>6381</v>
      </c>
      <c r="U50">
        <v>906</v>
      </c>
      <c r="V50">
        <v>2</v>
      </c>
      <c r="W50" s="86">
        <v>44830</v>
      </c>
      <c r="X50">
        <v>5155</v>
      </c>
      <c r="Y50">
        <v>435</v>
      </c>
      <c r="Z50">
        <v>3</v>
      </c>
      <c r="AA50">
        <v>12882</v>
      </c>
      <c r="AB50" t="s">
        <v>373</v>
      </c>
      <c r="AC50" s="86">
        <v>44831</v>
      </c>
      <c r="AD50">
        <v>2</v>
      </c>
      <c r="AE50">
        <v>25</v>
      </c>
      <c r="AF50">
        <v>132</v>
      </c>
      <c r="AG50">
        <v>284</v>
      </c>
      <c r="AH50">
        <v>4</v>
      </c>
      <c r="AI50" s="86">
        <v>44832</v>
      </c>
      <c r="AJ50">
        <v>4</v>
      </c>
      <c r="AK50">
        <v>31</v>
      </c>
      <c r="AL50">
        <v>146</v>
      </c>
      <c r="AM50">
        <v>307</v>
      </c>
      <c r="AN50">
        <v>2</v>
      </c>
      <c r="AO50" s="86">
        <v>44833</v>
      </c>
      <c r="AP50">
        <v>0</v>
      </c>
      <c r="AQ50">
        <v>0</v>
      </c>
      <c r="AR50">
        <v>60</v>
      </c>
      <c r="AS50">
        <v>197</v>
      </c>
      <c r="AT50">
        <v>4</v>
      </c>
      <c r="AU50">
        <v>1198</v>
      </c>
      <c r="AV50" t="s">
        <v>374</v>
      </c>
      <c r="AW50">
        <v>14527</v>
      </c>
      <c r="AX50" t="s">
        <v>375</v>
      </c>
    </row>
    <row r="51" spans="1:50" x14ac:dyDescent="0.25">
      <c r="A51" t="s">
        <v>60</v>
      </c>
      <c r="B51">
        <v>62853</v>
      </c>
      <c r="E51">
        <v>62853</v>
      </c>
      <c r="F51" s="86">
        <v>44827</v>
      </c>
      <c r="G51">
        <v>0</v>
      </c>
      <c r="H51">
        <v>0</v>
      </c>
      <c r="I51">
        <v>194</v>
      </c>
      <c r="J51">
        <v>69</v>
      </c>
      <c r="K51">
        <v>0</v>
      </c>
      <c r="L51" s="86">
        <v>44828</v>
      </c>
      <c r="M51">
        <v>0</v>
      </c>
      <c r="N51">
        <v>1</v>
      </c>
      <c r="O51">
        <v>93</v>
      </c>
      <c r="P51">
        <v>3</v>
      </c>
      <c r="Q51">
        <v>360</v>
      </c>
      <c r="R51" t="s">
        <v>215</v>
      </c>
      <c r="S51" s="86">
        <v>44829</v>
      </c>
      <c r="T51">
        <v>6056</v>
      </c>
      <c r="U51">
        <v>73</v>
      </c>
      <c r="V51">
        <v>5</v>
      </c>
      <c r="W51" s="86">
        <v>44830</v>
      </c>
      <c r="X51">
        <v>4867</v>
      </c>
      <c r="Y51">
        <v>99</v>
      </c>
      <c r="Z51">
        <v>3</v>
      </c>
      <c r="AA51">
        <v>11103</v>
      </c>
      <c r="AB51" t="s">
        <v>378</v>
      </c>
      <c r="AC51" s="86">
        <v>44831</v>
      </c>
      <c r="AD51">
        <v>0</v>
      </c>
      <c r="AE51">
        <v>14</v>
      </c>
      <c r="AF51">
        <v>202</v>
      </c>
      <c r="AG51">
        <v>159</v>
      </c>
      <c r="AH51">
        <v>3</v>
      </c>
      <c r="AI51" s="86">
        <v>44832</v>
      </c>
      <c r="AJ51">
        <v>0</v>
      </c>
      <c r="AK51">
        <v>0</v>
      </c>
      <c r="AL51">
        <v>140</v>
      </c>
      <c r="AM51">
        <v>156</v>
      </c>
      <c r="AN51">
        <v>2</v>
      </c>
      <c r="AO51" s="86">
        <v>44833</v>
      </c>
      <c r="AP51">
        <v>0</v>
      </c>
      <c r="AQ51">
        <v>0</v>
      </c>
      <c r="AR51">
        <v>57</v>
      </c>
      <c r="AS51">
        <v>112</v>
      </c>
      <c r="AT51">
        <v>0</v>
      </c>
      <c r="AU51">
        <v>845</v>
      </c>
      <c r="AV51" t="s">
        <v>303</v>
      </c>
      <c r="AW51">
        <v>12308</v>
      </c>
      <c r="AX51" t="s">
        <v>363</v>
      </c>
    </row>
    <row r="52" spans="1:50" x14ac:dyDescent="0.25">
      <c r="A52" t="s">
        <v>61</v>
      </c>
      <c r="B52">
        <v>57274</v>
      </c>
      <c r="E52">
        <v>57274</v>
      </c>
      <c r="F52" s="86">
        <v>44827</v>
      </c>
      <c r="G52">
        <v>0</v>
      </c>
      <c r="H52">
        <v>58</v>
      </c>
      <c r="I52">
        <v>245</v>
      </c>
      <c r="J52">
        <v>93</v>
      </c>
      <c r="K52">
        <v>1</v>
      </c>
      <c r="L52" s="86">
        <v>44828</v>
      </c>
      <c r="M52">
        <v>0</v>
      </c>
      <c r="N52">
        <v>0</v>
      </c>
      <c r="O52">
        <v>59</v>
      </c>
      <c r="P52">
        <v>1</v>
      </c>
      <c r="Q52">
        <v>457</v>
      </c>
      <c r="R52" t="s">
        <v>212</v>
      </c>
      <c r="S52" s="86">
        <v>44829</v>
      </c>
      <c r="T52">
        <v>8949</v>
      </c>
      <c r="U52">
        <v>0</v>
      </c>
      <c r="V52">
        <v>2</v>
      </c>
      <c r="W52" s="86">
        <v>44830</v>
      </c>
      <c r="X52">
        <v>6302</v>
      </c>
      <c r="Y52">
        <v>1649</v>
      </c>
      <c r="Z52">
        <v>3</v>
      </c>
      <c r="AA52">
        <v>16905</v>
      </c>
      <c r="AB52" t="s">
        <v>379</v>
      </c>
      <c r="AC52" s="86">
        <v>44831</v>
      </c>
      <c r="AD52">
        <v>66</v>
      </c>
      <c r="AE52">
        <v>0</v>
      </c>
      <c r="AF52">
        <v>147</v>
      </c>
      <c r="AG52">
        <v>232</v>
      </c>
      <c r="AH52">
        <v>2</v>
      </c>
      <c r="AI52" s="86">
        <v>44832</v>
      </c>
      <c r="AJ52">
        <v>44</v>
      </c>
      <c r="AK52">
        <v>1</v>
      </c>
      <c r="AL52">
        <v>117</v>
      </c>
      <c r="AM52">
        <v>175</v>
      </c>
      <c r="AN52">
        <v>1</v>
      </c>
      <c r="AO52" s="86">
        <v>44833</v>
      </c>
      <c r="AP52">
        <v>10</v>
      </c>
      <c r="AQ52">
        <v>5</v>
      </c>
      <c r="AR52">
        <v>71</v>
      </c>
      <c r="AS52">
        <v>104</v>
      </c>
      <c r="AT52">
        <v>0</v>
      </c>
      <c r="AU52">
        <v>975</v>
      </c>
      <c r="AV52" t="s">
        <v>380</v>
      </c>
      <c r="AW52">
        <v>18337</v>
      </c>
      <c r="AX52" t="s">
        <v>381</v>
      </c>
    </row>
    <row r="53" spans="1:50" x14ac:dyDescent="0.25">
      <c r="A53" t="s">
        <v>62</v>
      </c>
      <c r="B53">
        <v>45277</v>
      </c>
      <c r="E53">
        <v>45277</v>
      </c>
      <c r="F53" s="86">
        <v>44827</v>
      </c>
      <c r="G53">
        <v>8</v>
      </c>
      <c r="H53">
        <v>0</v>
      </c>
      <c r="I53">
        <v>154</v>
      </c>
      <c r="J53">
        <v>55</v>
      </c>
      <c r="K53">
        <v>0</v>
      </c>
      <c r="L53" s="86">
        <v>44828</v>
      </c>
      <c r="M53">
        <v>0</v>
      </c>
      <c r="N53">
        <v>0</v>
      </c>
      <c r="O53">
        <v>71</v>
      </c>
      <c r="P53">
        <v>2</v>
      </c>
      <c r="Q53">
        <v>290</v>
      </c>
      <c r="R53" t="s">
        <v>208</v>
      </c>
      <c r="S53" s="86">
        <v>44829</v>
      </c>
      <c r="T53">
        <v>4672</v>
      </c>
      <c r="U53">
        <v>254</v>
      </c>
      <c r="V53">
        <v>10</v>
      </c>
      <c r="W53" s="86">
        <v>44830</v>
      </c>
      <c r="X53">
        <v>3906</v>
      </c>
      <c r="Y53">
        <v>240</v>
      </c>
      <c r="Z53">
        <v>6</v>
      </c>
      <c r="AA53">
        <v>9088</v>
      </c>
      <c r="AB53" t="s">
        <v>382</v>
      </c>
      <c r="AC53" s="86">
        <v>44831</v>
      </c>
      <c r="AD53">
        <v>10</v>
      </c>
      <c r="AE53">
        <v>0</v>
      </c>
      <c r="AF53">
        <v>102</v>
      </c>
      <c r="AG53">
        <v>154</v>
      </c>
      <c r="AH53">
        <v>3</v>
      </c>
      <c r="AI53" s="86">
        <v>44832</v>
      </c>
      <c r="AJ53">
        <v>0</v>
      </c>
      <c r="AK53">
        <v>6</v>
      </c>
      <c r="AL53">
        <v>79</v>
      </c>
      <c r="AM53">
        <v>126</v>
      </c>
      <c r="AN53">
        <v>4</v>
      </c>
      <c r="AO53" s="86">
        <v>44833</v>
      </c>
      <c r="AP53">
        <v>0</v>
      </c>
      <c r="AQ53">
        <v>9</v>
      </c>
      <c r="AR53">
        <v>189</v>
      </c>
      <c r="AS53">
        <v>64</v>
      </c>
      <c r="AT53">
        <v>1</v>
      </c>
      <c r="AU53">
        <v>747</v>
      </c>
      <c r="AV53" t="s">
        <v>383</v>
      </c>
      <c r="AW53">
        <v>10125</v>
      </c>
      <c r="AX53" t="s">
        <v>384</v>
      </c>
    </row>
    <row r="54" spans="1:50" x14ac:dyDescent="0.25">
      <c r="A54" t="s">
        <v>63</v>
      </c>
      <c r="B54">
        <v>60938</v>
      </c>
      <c r="E54">
        <v>60938</v>
      </c>
      <c r="F54" s="86">
        <v>44827</v>
      </c>
      <c r="G54">
        <v>0</v>
      </c>
      <c r="H54">
        <v>0</v>
      </c>
      <c r="I54">
        <v>219</v>
      </c>
      <c r="J54">
        <v>63</v>
      </c>
      <c r="K54">
        <v>0</v>
      </c>
      <c r="L54" s="86">
        <v>44828</v>
      </c>
      <c r="M54">
        <v>4</v>
      </c>
      <c r="N54">
        <v>0</v>
      </c>
      <c r="O54">
        <v>86</v>
      </c>
      <c r="P54">
        <v>1</v>
      </c>
      <c r="Q54">
        <v>373</v>
      </c>
      <c r="R54" t="s">
        <v>357</v>
      </c>
      <c r="S54" s="86">
        <v>44829</v>
      </c>
      <c r="T54">
        <v>8690</v>
      </c>
      <c r="U54">
        <v>572</v>
      </c>
      <c r="V54">
        <v>4</v>
      </c>
      <c r="W54" s="86">
        <v>44830</v>
      </c>
      <c r="X54">
        <v>8158</v>
      </c>
      <c r="Y54">
        <v>167</v>
      </c>
      <c r="Z54">
        <v>6</v>
      </c>
      <c r="AA54">
        <v>17597</v>
      </c>
      <c r="AB54" t="s">
        <v>387</v>
      </c>
      <c r="AC54" s="86">
        <v>44831</v>
      </c>
      <c r="AD54">
        <v>1</v>
      </c>
      <c r="AE54">
        <v>17</v>
      </c>
      <c r="AF54">
        <v>153</v>
      </c>
      <c r="AG54">
        <v>131</v>
      </c>
      <c r="AH54">
        <v>4</v>
      </c>
      <c r="AI54" s="86">
        <v>44832</v>
      </c>
      <c r="AJ54">
        <v>1</v>
      </c>
      <c r="AK54">
        <v>5</v>
      </c>
      <c r="AL54">
        <v>109</v>
      </c>
      <c r="AM54">
        <v>120</v>
      </c>
      <c r="AN54">
        <v>2</v>
      </c>
      <c r="AO54" s="86">
        <v>44833</v>
      </c>
      <c r="AP54">
        <v>0</v>
      </c>
      <c r="AQ54">
        <v>1</v>
      </c>
      <c r="AR54">
        <v>53</v>
      </c>
      <c r="AS54">
        <v>77</v>
      </c>
      <c r="AT54">
        <v>1</v>
      </c>
      <c r="AU54">
        <v>675</v>
      </c>
      <c r="AV54" t="s">
        <v>348</v>
      </c>
      <c r="AW54">
        <v>18645</v>
      </c>
      <c r="AX54" t="s">
        <v>388</v>
      </c>
    </row>
    <row r="55" spans="1:50" x14ac:dyDescent="0.25">
      <c r="A55" t="s">
        <v>64</v>
      </c>
      <c r="B55">
        <v>55315</v>
      </c>
      <c r="E55">
        <v>55315</v>
      </c>
      <c r="F55" s="86">
        <v>44827</v>
      </c>
      <c r="G55">
        <v>1</v>
      </c>
      <c r="H55">
        <v>0</v>
      </c>
      <c r="I55">
        <v>242</v>
      </c>
      <c r="J55">
        <v>36</v>
      </c>
      <c r="K55">
        <v>0</v>
      </c>
      <c r="L55" s="86">
        <v>44828</v>
      </c>
      <c r="M55">
        <v>0</v>
      </c>
      <c r="N55">
        <v>0</v>
      </c>
      <c r="O55">
        <v>65</v>
      </c>
      <c r="P55">
        <v>0</v>
      </c>
      <c r="Q55">
        <v>344</v>
      </c>
      <c r="R55" t="s">
        <v>289</v>
      </c>
      <c r="S55" s="86">
        <v>44829</v>
      </c>
      <c r="T55">
        <v>5597</v>
      </c>
      <c r="U55">
        <v>1256</v>
      </c>
      <c r="V55">
        <v>2</v>
      </c>
      <c r="W55" s="86">
        <v>44830</v>
      </c>
      <c r="X55">
        <v>4818</v>
      </c>
      <c r="Y55">
        <v>335</v>
      </c>
      <c r="Z55">
        <v>2</v>
      </c>
      <c r="AA55">
        <v>12010</v>
      </c>
      <c r="AB55" t="s">
        <v>389</v>
      </c>
      <c r="AC55" s="86">
        <v>44831</v>
      </c>
      <c r="AD55">
        <v>0</v>
      </c>
      <c r="AE55">
        <v>0</v>
      </c>
      <c r="AF55">
        <v>182</v>
      </c>
      <c r="AG55">
        <v>109</v>
      </c>
      <c r="AH55">
        <v>1</v>
      </c>
      <c r="AI55" s="86">
        <v>44832</v>
      </c>
      <c r="AJ55">
        <v>0</v>
      </c>
      <c r="AK55">
        <v>0</v>
      </c>
      <c r="AL55">
        <v>135</v>
      </c>
      <c r="AM55">
        <v>113</v>
      </c>
      <c r="AN55">
        <v>1</v>
      </c>
      <c r="AO55" s="86">
        <v>44833</v>
      </c>
      <c r="AP55">
        <v>0</v>
      </c>
      <c r="AQ55">
        <v>0</v>
      </c>
      <c r="AR55">
        <v>66</v>
      </c>
      <c r="AS55">
        <v>80</v>
      </c>
      <c r="AT55">
        <v>0</v>
      </c>
      <c r="AU55">
        <v>687</v>
      </c>
      <c r="AV55" t="s">
        <v>317</v>
      </c>
      <c r="AW55">
        <v>13041</v>
      </c>
      <c r="AX55" t="s">
        <v>267</v>
      </c>
    </row>
    <row r="56" spans="1:50" x14ac:dyDescent="0.25">
      <c r="A56" t="s">
        <v>65</v>
      </c>
      <c r="B56">
        <v>48060</v>
      </c>
      <c r="E56">
        <v>48060</v>
      </c>
      <c r="F56" s="86">
        <v>44827</v>
      </c>
      <c r="G56">
        <v>0</v>
      </c>
      <c r="H56">
        <v>13</v>
      </c>
      <c r="I56">
        <v>147</v>
      </c>
      <c r="J56">
        <v>54</v>
      </c>
      <c r="K56">
        <v>0</v>
      </c>
      <c r="L56" s="86">
        <v>44828</v>
      </c>
      <c r="M56">
        <v>0</v>
      </c>
      <c r="N56">
        <v>7</v>
      </c>
      <c r="O56">
        <v>69</v>
      </c>
      <c r="P56">
        <v>0</v>
      </c>
      <c r="Q56">
        <v>290</v>
      </c>
      <c r="R56" t="s">
        <v>202</v>
      </c>
      <c r="S56" s="86">
        <v>44829</v>
      </c>
      <c r="T56">
        <v>6914</v>
      </c>
      <c r="U56">
        <v>613</v>
      </c>
      <c r="V56">
        <v>1</v>
      </c>
      <c r="W56" s="86">
        <v>44830</v>
      </c>
      <c r="X56">
        <v>6216</v>
      </c>
      <c r="Y56">
        <v>223</v>
      </c>
      <c r="Z56">
        <v>0</v>
      </c>
      <c r="AA56">
        <v>13967</v>
      </c>
      <c r="AB56" t="s">
        <v>390</v>
      </c>
      <c r="AC56" s="86">
        <v>44831</v>
      </c>
      <c r="AD56">
        <v>0</v>
      </c>
      <c r="AE56">
        <v>2</v>
      </c>
      <c r="AF56">
        <v>127</v>
      </c>
      <c r="AG56">
        <v>172</v>
      </c>
      <c r="AH56">
        <v>2</v>
      </c>
      <c r="AI56" s="86">
        <v>44832</v>
      </c>
      <c r="AJ56">
        <v>1</v>
      </c>
      <c r="AK56">
        <v>6</v>
      </c>
      <c r="AL56">
        <v>96</v>
      </c>
      <c r="AM56">
        <v>134</v>
      </c>
      <c r="AN56">
        <v>1</v>
      </c>
      <c r="AO56" s="86">
        <v>44833</v>
      </c>
      <c r="AP56">
        <v>0</v>
      </c>
      <c r="AQ56">
        <v>4</v>
      </c>
      <c r="AR56">
        <v>40</v>
      </c>
      <c r="AS56">
        <v>96</v>
      </c>
      <c r="AT56">
        <v>2</v>
      </c>
      <c r="AU56">
        <v>683</v>
      </c>
      <c r="AV56" t="s">
        <v>391</v>
      </c>
      <c r="AW56">
        <v>14940</v>
      </c>
      <c r="AX56" t="s">
        <v>392</v>
      </c>
    </row>
    <row r="57" spans="1:50" x14ac:dyDescent="0.25">
      <c r="A57" t="s">
        <v>66</v>
      </c>
      <c r="B57">
        <v>51859</v>
      </c>
      <c r="E57">
        <v>51859</v>
      </c>
      <c r="F57" s="86">
        <v>44827</v>
      </c>
      <c r="G57">
        <v>8</v>
      </c>
      <c r="H57">
        <v>7</v>
      </c>
      <c r="I57">
        <v>221</v>
      </c>
      <c r="J57">
        <v>31</v>
      </c>
      <c r="K57">
        <v>0</v>
      </c>
      <c r="L57" s="86">
        <v>44828</v>
      </c>
      <c r="M57">
        <v>0</v>
      </c>
      <c r="N57">
        <v>35</v>
      </c>
      <c r="O57">
        <v>93</v>
      </c>
      <c r="P57">
        <v>0</v>
      </c>
      <c r="Q57">
        <v>395</v>
      </c>
      <c r="R57" t="s">
        <v>258</v>
      </c>
      <c r="S57" s="86">
        <v>44829</v>
      </c>
      <c r="T57">
        <v>5870</v>
      </c>
      <c r="U57">
        <v>252</v>
      </c>
      <c r="V57">
        <v>8</v>
      </c>
      <c r="W57" s="86">
        <v>44830</v>
      </c>
      <c r="X57">
        <v>5337</v>
      </c>
      <c r="Y57">
        <v>271</v>
      </c>
      <c r="Z57">
        <v>4</v>
      </c>
      <c r="AA57">
        <v>11742</v>
      </c>
      <c r="AB57" t="s">
        <v>395</v>
      </c>
      <c r="AC57" s="86">
        <v>44831</v>
      </c>
      <c r="AD57">
        <v>1</v>
      </c>
      <c r="AE57">
        <v>12</v>
      </c>
      <c r="AF57">
        <v>197</v>
      </c>
      <c r="AG57">
        <v>146</v>
      </c>
      <c r="AH57">
        <v>2</v>
      </c>
      <c r="AI57" s="86">
        <v>44832</v>
      </c>
      <c r="AJ57">
        <v>0</v>
      </c>
      <c r="AK57">
        <v>0</v>
      </c>
      <c r="AL57">
        <v>179</v>
      </c>
      <c r="AM57">
        <v>109</v>
      </c>
      <c r="AN57">
        <v>2</v>
      </c>
      <c r="AO57" s="86">
        <v>44833</v>
      </c>
      <c r="AP57">
        <v>10</v>
      </c>
      <c r="AQ57">
        <v>0</v>
      </c>
      <c r="AR57">
        <v>97</v>
      </c>
      <c r="AS57">
        <v>54</v>
      </c>
      <c r="AT57">
        <v>2</v>
      </c>
      <c r="AU57">
        <v>811</v>
      </c>
      <c r="AV57" t="s">
        <v>324</v>
      </c>
      <c r="AW57">
        <v>12948</v>
      </c>
      <c r="AX57" t="s">
        <v>396</v>
      </c>
    </row>
    <row r="58" spans="1:50" x14ac:dyDescent="0.25">
      <c r="A58" t="s">
        <v>67</v>
      </c>
      <c r="B58">
        <v>43645</v>
      </c>
      <c r="E58">
        <v>43645</v>
      </c>
      <c r="F58" s="86">
        <v>44827</v>
      </c>
      <c r="G58">
        <v>0</v>
      </c>
      <c r="H58">
        <v>0</v>
      </c>
      <c r="I58">
        <v>357</v>
      </c>
      <c r="J58">
        <v>50</v>
      </c>
      <c r="K58">
        <v>1</v>
      </c>
      <c r="L58" s="86">
        <v>44828</v>
      </c>
      <c r="M58">
        <v>0</v>
      </c>
      <c r="N58">
        <v>31</v>
      </c>
      <c r="O58">
        <v>145</v>
      </c>
      <c r="P58">
        <v>5</v>
      </c>
      <c r="Q58">
        <v>589</v>
      </c>
      <c r="R58" t="s">
        <v>397</v>
      </c>
      <c r="S58" s="86">
        <v>44829</v>
      </c>
      <c r="T58">
        <v>3386</v>
      </c>
      <c r="U58">
        <v>180</v>
      </c>
      <c r="V58">
        <v>6</v>
      </c>
      <c r="W58" s="86">
        <v>44830</v>
      </c>
      <c r="X58">
        <v>3031</v>
      </c>
      <c r="Y58">
        <v>327</v>
      </c>
      <c r="Z58">
        <v>7</v>
      </c>
      <c r="AA58">
        <v>6937</v>
      </c>
      <c r="AB58" t="s">
        <v>398</v>
      </c>
      <c r="AC58" s="86">
        <v>44831</v>
      </c>
      <c r="AD58">
        <v>0</v>
      </c>
      <c r="AE58">
        <v>2</v>
      </c>
      <c r="AF58">
        <v>149</v>
      </c>
      <c r="AG58">
        <v>111</v>
      </c>
      <c r="AH58">
        <v>8</v>
      </c>
      <c r="AI58" s="86">
        <v>44832</v>
      </c>
      <c r="AJ58">
        <v>0</v>
      </c>
      <c r="AK58">
        <v>64</v>
      </c>
      <c r="AL58">
        <v>157</v>
      </c>
      <c r="AM58">
        <v>90</v>
      </c>
      <c r="AN58">
        <v>1</v>
      </c>
      <c r="AO58" s="86">
        <v>44833</v>
      </c>
      <c r="AP58">
        <v>0</v>
      </c>
      <c r="AQ58">
        <v>0</v>
      </c>
      <c r="AR58">
        <v>80</v>
      </c>
      <c r="AS58">
        <v>78</v>
      </c>
      <c r="AT58">
        <v>2</v>
      </c>
      <c r="AU58">
        <v>742</v>
      </c>
      <c r="AV58" t="s">
        <v>380</v>
      </c>
      <c r="AW58">
        <v>8268</v>
      </c>
      <c r="AX58" t="s">
        <v>399</v>
      </c>
    </row>
    <row r="59" spans="1:50" x14ac:dyDescent="0.25">
      <c r="A59" t="s">
        <v>68</v>
      </c>
      <c r="B59">
        <v>42036</v>
      </c>
      <c r="E59">
        <v>42036</v>
      </c>
      <c r="F59" s="86">
        <v>44827</v>
      </c>
      <c r="G59">
        <v>12</v>
      </c>
      <c r="H59">
        <v>0</v>
      </c>
      <c r="I59">
        <v>74</v>
      </c>
      <c r="J59">
        <v>39</v>
      </c>
      <c r="K59">
        <v>0</v>
      </c>
      <c r="L59" s="86">
        <v>44828</v>
      </c>
      <c r="M59">
        <v>0</v>
      </c>
      <c r="N59">
        <v>29</v>
      </c>
      <c r="O59">
        <v>34</v>
      </c>
      <c r="P59">
        <v>0</v>
      </c>
      <c r="Q59">
        <v>188</v>
      </c>
      <c r="R59" t="s">
        <v>209</v>
      </c>
      <c r="S59" s="86">
        <v>44829</v>
      </c>
      <c r="T59">
        <v>4054</v>
      </c>
      <c r="U59">
        <v>1007</v>
      </c>
      <c r="V59">
        <v>0</v>
      </c>
      <c r="W59" s="86">
        <v>44830</v>
      </c>
      <c r="X59">
        <v>2996</v>
      </c>
      <c r="Y59">
        <v>347</v>
      </c>
      <c r="Z59">
        <v>0</v>
      </c>
      <c r="AA59">
        <v>8404</v>
      </c>
      <c r="AB59" t="s">
        <v>393</v>
      </c>
      <c r="AC59" s="86">
        <v>44831</v>
      </c>
      <c r="AD59">
        <v>46</v>
      </c>
      <c r="AE59">
        <v>0</v>
      </c>
      <c r="AF59">
        <v>73</v>
      </c>
      <c r="AG59">
        <v>83</v>
      </c>
      <c r="AH59">
        <v>1</v>
      </c>
      <c r="AI59" s="86">
        <v>44832</v>
      </c>
      <c r="AJ59">
        <v>17</v>
      </c>
      <c r="AK59">
        <v>0</v>
      </c>
      <c r="AL59">
        <v>78</v>
      </c>
      <c r="AM59">
        <v>82</v>
      </c>
      <c r="AN59">
        <v>2</v>
      </c>
      <c r="AO59" s="86">
        <v>44833</v>
      </c>
      <c r="AP59">
        <v>31</v>
      </c>
      <c r="AQ59">
        <v>0</v>
      </c>
      <c r="AR59">
        <v>30</v>
      </c>
      <c r="AS59">
        <v>57</v>
      </c>
      <c r="AT59">
        <v>0</v>
      </c>
      <c r="AU59">
        <v>500</v>
      </c>
      <c r="AV59" t="s">
        <v>223</v>
      </c>
      <c r="AW59">
        <v>9092</v>
      </c>
      <c r="AX59" t="s">
        <v>394</v>
      </c>
    </row>
    <row r="60" spans="1:50" x14ac:dyDescent="0.25">
      <c r="A60" t="s">
        <v>69</v>
      </c>
      <c r="B60">
        <v>52969</v>
      </c>
      <c r="E60">
        <v>52969</v>
      </c>
      <c r="F60" s="86">
        <v>44827</v>
      </c>
      <c r="G60">
        <v>1</v>
      </c>
      <c r="H60">
        <v>18</v>
      </c>
      <c r="I60">
        <v>205</v>
      </c>
      <c r="J60">
        <v>47</v>
      </c>
      <c r="K60">
        <v>0</v>
      </c>
      <c r="L60" s="86">
        <v>44828</v>
      </c>
      <c r="M60">
        <v>12</v>
      </c>
      <c r="N60">
        <v>5</v>
      </c>
      <c r="O60">
        <v>60</v>
      </c>
      <c r="P60">
        <v>1</v>
      </c>
      <c r="Q60">
        <v>349</v>
      </c>
      <c r="R60" t="s">
        <v>206</v>
      </c>
      <c r="S60" s="86">
        <v>44829</v>
      </c>
      <c r="T60">
        <v>5846</v>
      </c>
      <c r="U60">
        <v>238</v>
      </c>
      <c r="V60">
        <v>0</v>
      </c>
      <c r="W60" s="86">
        <v>44830</v>
      </c>
      <c r="X60">
        <v>5114</v>
      </c>
      <c r="Y60">
        <v>283</v>
      </c>
      <c r="Z60">
        <v>0</v>
      </c>
      <c r="AA60">
        <v>11481</v>
      </c>
      <c r="AB60" t="s">
        <v>400</v>
      </c>
      <c r="AC60" s="86">
        <v>44831</v>
      </c>
      <c r="AD60">
        <v>1</v>
      </c>
      <c r="AE60">
        <v>4</v>
      </c>
      <c r="AF60">
        <v>134</v>
      </c>
      <c r="AG60">
        <v>158</v>
      </c>
      <c r="AH60">
        <v>2</v>
      </c>
      <c r="AI60" s="86">
        <v>44832</v>
      </c>
      <c r="AJ60">
        <v>9</v>
      </c>
      <c r="AK60">
        <v>4</v>
      </c>
      <c r="AL60">
        <v>146</v>
      </c>
      <c r="AM60">
        <v>159</v>
      </c>
      <c r="AN60">
        <v>1</v>
      </c>
      <c r="AO60" s="86">
        <v>44833</v>
      </c>
      <c r="AP60">
        <v>0</v>
      </c>
      <c r="AQ60">
        <v>15</v>
      </c>
      <c r="AR60">
        <v>62</v>
      </c>
      <c r="AS60">
        <v>100</v>
      </c>
      <c r="AT60">
        <v>0</v>
      </c>
      <c r="AU60">
        <v>795</v>
      </c>
      <c r="AV60" t="s">
        <v>329</v>
      </c>
      <c r="AW60">
        <v>12625</v>
      </c>
      <c r="AX60" t="s">
        <v>401</v>
      </c>
    </row>
    <row r="61" spans="1:50" x14ac:dyDescent="0.25">
      <c r="A61" t="s">
        <v>70</v>
      </c>
      <c r="B61">
        <v>45532</v>
      </c>
      <c r="E61">
        <v>45532</v>
      </c>
      <c r="F61" s="86">
        <v>44827</v>
      </c>
      <c r="G61">
        <v>0</v>
      </c>
      <c r="H61">
        <v>0</v>
      </c>
      <c r="I61">
        <v>148</v>
      </c>
      <c r="J61">
        <v>40</v>
      </c>
      <c r="K61">
        <v>0</v>
      </c>
      <c r="L61" s="86">
        <v>44828</v>
      </c>
      <c r="M61">
        <v>0</v>
      </c>
      <c r="N61">
        <v>75</v>
      </c>
      <c r="O61">
        <v>68</v>
      </c>
      <c r="P61">
        <v>0</v>
      </c>
      <c r="Q61">
        <v>331</v>
      </c>
      <c r="R61" t="s">
        <v>307</v>
      </c>
      <c r="S61" s="86">
        <v>44829</v>
      </c>
      <c r="T61">
        <v>5138</v>
      </c>
      <c r="U61">
        <v>166</v>
      </c>
      <c r="V61">
        <v>0</v>
      </c>
      <c r="W61" s="86">
        <v>44830</v>
      </c>
      <c r="X61">
        <v>5001</v>
      </c>
      <c r="Y61">
        <v>153</v>
      </c>
      <c r="Z61">
        <v>3</v>
      </c>
      <c r="AA61">
        <v>10461</v>
      </c>
      <c r="AB61" t="s">
        <v>385</v>
      </c>
      <c r="AC61" s="86">
        <v>44831</v>
      </c>
      <c r="AD61">
        <v>0</v>
      </c>
      <c r="AE61">
        <v>0</v>
      </c>
      <c r="AF61">
        <v>113</v>
      </c>
      <c r="AG61">
        <v>101</v>
      </c>
      <c r="AH61">
        <v>0</v>
      </c>
      <c r="AI61" s="86">
        <v>44832</v>
      </c>
      <c r="AJ61">
        <v>0</v>
      </c>
      <c r="AK61">
        <v>0</v>
      </c>
      <c r="AL61">
        <v>107</v>
      </c>
      <c r="AM61">
        <v>115</v>
      </c>
      <c r="AN61">
        <v>1</v>
      </c>
      <c r="AO61" s="86">
        <v>44833</v>
      </c>
      <c r="AP61">
        <v>0</v>
      </c>
      <c r="AQ61">
        <v>0</v>
      </c>
      <c r="AR61">
        <v>37</v>
      </c>
      <c r="AS61">
        <v>69</v>
      </c>
      <c r="AT61">
        <v>0</v>
      </c>
      <c r="AU61">
        <v>543</v>
      </c>
      <c r="AV61" t="s">
        <v>223</v>
      </c>
      <c r="AW61">
        <v>11335</v>
      </c>
      <c r="AX61" t="s">
        <v>386</v>
      </c>
    </row>
    <row r="62" spans="1:50" x14ac:dyDescent="0.25">
      <c r="A62" t="s">
        <v>71</v>
      </c>
      <c r="B62">
        <v>44737</v>
      </c>
      <c r="E62">
        <v>44737</v>
      </c>
      <c r="F62" s="86">
        <v>44827</v>
      </c>
      <c r="G62">
        <v>2</v>
      </c>
      <c r="H62">
        <v>18</v>
      </c>
      <c r="I62">
        <v>164</v>
      </c>
      <c r="J62">
        <v>74</v>
      </c>
      <c r="K62">
        <v>0</v>
      </c>
      <c r="L62" s="86">
        <v>44828</v>
      </c>
      <c r="M62">
        <v>0</v>
      </c>
      <c r="N62">
        <v>20</v>
      </c>
      <c r="O62">
        <v>80</v>
      </c>
      <c r="P62">
        <v>0</v>
      </c>
      <c r="Q62">
        <v>358</v>
      </c>
      <c r="R62" t="s">
        <v>212</v>
      </c>
      <c r="S62" s="86">
        <v>44829</v>
      </c>
      <c r="T62">
        <v>3969</v>
      </c>
      <c r="U62">
        <v>66</v>
      </c>
      <c r="V62">
        <v>0</v>
      </c>
      <c r="W62" s="86">
        <v>44830</v>
      </c>
      <c r="X62">
        <v>3504</v>
      </c>
      <c r="Y62">
        <v>31</v>
      </c>
      <c r="Z62">
        <v>2</v>
      </c>
      <c r="AA62">
        <v>7572</v>
      </c>
      <c r="AB62" t="s">
        <v>402</v>
      </c>
      <c r="AC62" s="86">
        <v>44831</v>
      </c>
      <c r="AD62">
        <v>0</v>
      </c>
      <c r="AE62">
        <v>16</v>
      </c>
      <c r="AF62">
        <v>189</v>
      </c>
      <c r="AG62">
        <v>213</v>
      </c>
      <c r="AH62">
        <v>0</v>
      </c>
      <c r="AI62" s="86">
        <v>44832</v>
      </c>
      <c r="AJ62">
        <v>0</v>
      </c>
      <c r="AK62">
        <v>0</v>
      </c>
      <c r="AL62">
        <v>161</v>
      </c>
      <c r="AM62">
        <v>211</v>
      </c>
      <c r="AN62">
        <v>1</v>
      </c>
      <c r="AO62" s="86">
        <v>44833</v>
      </c>
      <c r="AP62">
        <v>0</v>
      </c>
      <c r="AQ62">
        <v>0</v>
      </c>
      <c r="AR62">
        <v>99</v>
      </c>
      <c r="AS62">
        <v>114</v>
      </c>
      <c r="AT62">
        <v>2</v>
      </c>
      <c r="AU62">
        <v>1006</v>
      </c>
      <c r="AV62" t="s">
        <v>403</v>
      </c>
      <c r="AW62">
        <v>8936</v>
      </c>
      <c r="AX62" t="s">
        <v>404</v>
      </c>
    </row>
    <row r="63" spans="1:50" x14ac:dyDescent="0.25">
      <c r="A63" t="s">
        <v>72</v>
      </c>
      <c r="B63">
        <v>54691</v>
      </c>
      <c r="E63">
        <v>54691</v>
      </c>
      <c r="F63" s="86">
        <v>44827</v>
      </c>
      <c r="G63">
        <v>0</v>
      </c>
      <c r="H63">
        <v>0</v>
      </c>
      <c r="I63">
        <v>241</v>
      </c>
      <c r="J63">
        <v>73</v>
      </c>
      <c r="K63">
        <v>0</v>
      </c>
      <c r="L63" s="86">
        <v>44828</v>
      </c>
      <c r="M63">
        <v>1</v>
      </c>
      <c r="N63">
        <v>0</v>
      </c>
      <c r="O63">
        <v>87</v>
      </c>
      <c r="P63">
        <v>0</v>
      </c>
      <c r="Q63">
        <v>402</v>
      </c>
      <c r="R63" t="s">
        <v>248</v>
      </c>
      <c r="S63" s="86">
        <v>44829</v>
      </c>
      <c r="T63">
        <v>5117</v>
      </c>
      <c r="U63">
        <v>845</v>
      </c>
      <c r="V63">
        <v>1</v>
      </c>
      <c r="W63" s="86">
        <v>44830</v>
      </c>
      <c r="X63">
        <v>3642</v>
      </c>
      <c r="Y63">
        <v>757</v>
      </c>
      <c r="Z63">
        <v>0</v>
      </c>
      <c r="AA63">
        <v>10362</v>
      </c>
      <c r="AB63" t="s">
        <v>405</v>
      </c>
      <c r="AC63" s="86">
        <v>44831</v>
      </c>
      <c r="AD63">
        <v>0</v>
      </c>
      <c r="AE63">
        <v>0</v>
      </c>
      <c r="AF63">
        <v>155</v>
      </c>
      <c r="AG63">
        <v>148</v>
      </c>
      <c r="AH63">
        <v>1</v>
      </c>
      <c r="AI63" s="86">
        <v>44832</v>
      </c>
      <c r="AJ63">
        <v>0</v>
      </c>
      <c r="AK63">
        <v>0</v>
      </c>
      <c r="AL63">
        <v>126</v>
      </c>
      <c r="AM63">
        <v>141</v>
      </c>
      <c r="AN63">
        <v>2</v>
      </c>
      <c r="AO63" s="86">
        <v>44833</v>
      </c>
      <c r="AP63">
        <v>0</v>
      </c>
      <c r="AQ63">
        <v>0</v>
      </c>
      <c r="AR63">
        <v>69</v>
      </c>
      <c r="AS63">
        <v>109</v>
      </c>
      <c r="AT63">
        <v>3</v>
      </c>
      <c r="AU63">
        <v>754</v>
      </c>
      <c r="AV63" t="s">
        <v>406</v>
      </c>
      <c r="AW63">
        <v>11518</v>
      </c>
      <c r="AX63" t="s">
        <v>407</v>
      </c>
    </row>
    <row r="64" spans="1:50" x14ac:dyDescent="0.25">
      <c r="A64" t="s">
        <v>73</v>
      </c>
      <c r="B64">
        <v>59310</v>
      </c>
      <c r="E64">
        <v>59310</v>
      </c>
      <c r="F64" s="86">
        <v>44827</v>
      </c>
      <c r="G64">
        <v>27</v>
      </c>
      <c r="H64">
        <v>58</v>
      </c>
      <c r="I64">
        <v>205</v>
      </c>
      <c r="J64">
        <v>40</v>
      </c>
      <c r="K64">
        <v>8</v>
      </c>
      <c r="L64" s="86">
        <v>44828</v>
      </c>
      <c r="M64">
        <v>1</v>
      </c>
      <c r="N64">
        <v>21</v>
      </c>
      <c r="O64">
        <v>118</v>
      </c>
      <c r="P64">
        <v>20</v>
      </c>
      <c r="Q64">
        <v>498</v>
      </c>
      <c r="R64" t="s">
        <v>408</v>
      </c>
      <c r="S64" s="86">
        <v>44829</v>
      </c>
      <c r="T64">
        <v>6271</v>
      </c>
      <c r="U64">
        <v>457</v>
      </c>
      <c r="V64">
        <v>27</v>
      </c>
      <c r="W64" s="86">
        <v>44830</v>
      </c>
      <c r="X64">
        <v>6955</v>
      </c>
      <c r="Y64">
        <v>653</v>
      </c>
      <c r="Z64">
        <v>28</v>
      </c>
      <c r="AA64">
        <v>14391</v>
      </c>
      <c r="AB64" t="s">
        <v>409</v>
      </c>
      <c r="AC64" s="86">
        <v>44831</v>
      </c>
      <c r="AD64">
        <v>0</v>
      </c>
      <c r="AE64">
        <v>19</v>
      </c>
      <c r="AF64">
        <v>207</v>
      </c>
      <c r="AG64">
        <v>141</v>
      </c>
      <c r="AH64">
        <v>14</v>
      </c>
      <c r="AI64" s="86">
        <v>44832</v>
      </c>
      <c r="AJ64">
        <v>0</v>
      </c>
      <c r="AK64">
        <v>16</v>
      </c>
      <c r="AL64">
        <v>151</v>
      </c>
      <c r="AM64">
        <v>102</v>
      </c>
      <c r="AN64">
        <v>64</v>
      </c>
      <c r="AO64" s="86">
        <v>44833</v>
      </c>
      <c r="AP64">
        <v>0</v>
      </c>
      <c r="AQ64">
        <v>0</v>
      </c>
      <c r="AR64">
        <v>63</v>
      </c>
      <c r="AS64">
        <v>40</v>
      </c>
      <c r="AT64">
        <v>0</v>
      </c>
      <c r="AU64">
        <v>817</v>
      </c>
      <c r="AV64" t="s">
        <v>406</v>
      </c>
      <c r="AW64">
        <v>15706</v>
      </c>
      <c r="AX64" t="s">
        <v>410</v>
      </c>
    </row>
    <row r="65" spans="1:50" x14ac:dyDescent="0.25">
      <c r="A65" t="s">
        <v>74</v>
      </c>
      <c r="B65">
        <v>41392</v>
      </c>
      <c r="E65">
        <v>41392</v>
      </c>
      <c r="F65" s="86">
        <v>44827</v>
      </c>
      <c r="G65">
        <v>3</v>
      </c>
      <c r="H65">
        <v>6</v>
      </c>
      <c r="I65">
        <v>78</v>
      </c>
      <c r="J65">
        <v>31</v>
      </c>
      <c r="K65">
        <v>0</v>
      </c>
      <c r="L65" s="86">
        <v>44828</v>
      </c>
      <c r="M65">
        <v>0</v>
      </c>
      <c r="N65">
        <v>13</v>
      </c>
      <c r="O65">
        <v>34</v>
      </c>
      <c r="P65">
        <v>0</v>
      </c>
      <c r="Q65">
        <v>165</v>
      </c>
      <c r="R65" t="s">
        <v>225</v>
      </c>
      <c r="S65" s="86">
        <v>44829</v>
      </c>
      <c r="T65">
        <v>4900</v>
      </c>
      <c r="U65">
        <v>1</v>
      </c>
      <c r="V65">
        <v>3</v>
      </c>
      <c r="W65" s="86">
        <v>44830</v>
      </c>
      <c r="X65">
        <v>3789</v>
      </c>
      <c r="Y65">
        <v>0</v>
      </c>
      <c r="Z65">
        <v>1</v>
      </c>
      <c r="AA65">
        <v>8694</v>
      </c>
      <c r="AB65">
        <v>21</v>
      </c>
      <c r="AC65" s="86">
        <v>44831</v>
      </c>
      <c r="AD65">
        <v>0</v>
      </c>
      <c r="AE65">
        <v>0</v>
      </c>
      <c r="AF65">
        <v>110</v>
      </c>
      <c r="AG65">
        <v>89</v>
      </c>
      <c r="AH65">
        <v>3</v>
      </c>
      <c r="AI65" s="86">
        <v>44832</v>
      </c>
      <c r="AJ65">
        <v>0</v>
      </c>
      <c r="AK65">
        <v>0</v>
      </c>
      <c r="AL65">
        <v>73</v>
      </c>
      <c r="AM65">
        <v>101</v>
      </c>
      <c r="AN65">
        <v>0</v>
      </c>
      <c r="AO65" s="86">
        <v>44833</v>
      </c>
      <c r="AP65">
        <v>0</v>
      </c>
      <c r="AQ65">
        <v>0</v>
      </c>
      <c r="AR65">
        <v>34</v>
      </c>
      <c r="AS65">
        <v>45</v>
      </c>
      <c r="AT65">
        <v>0</v>
      </c>
      <c r="AU65">
        <v>455</v>
      </c>
      <c r="AV65" t="s">
        <v>411</v>
      </c>
      <c r="AW65">
        <v>9314</v>
      </c>
      <c r="AX65" t="s">
        <v>365</v>
      </c>
    </row>
    <row r="66" spans="1:50" x14ac:dyDescent="0.25">
      <c r="A66" t="s">
        <v>75</v>
      </c>
      <c r="B66">
        <v>50711</v>
      </c>
      <c r="E66">
        <v>50711</v>
      </c>
      <c r="F66" s="86">
        <v>44827</v>
      </c>
      <c r="G66">
        <v>0</v>
      </c>
      <c r="H66">
        <v>0</v>
      </c>
      <c r="I66">
        <v>371</v>
      </c>
      <c r="J66">
        <v>81</v>
      </c>
      <c r="K66">
        <v>0</v>
      </c>
      <c r="L66" s="86">
        <v>44828</v>
      </c>
      <c r="M66">
        <v>26</v>
      </c>
      <c r="N66">
        <v>22</v>
      </c>
      <c r="O66">
        <v>130</v>
      </c>
      <c r="P66">
        <v>2</v>
      </c>
      <c r="Q66">
        <v>632</v>
      </c>
      <c r="R66" t="s">
        <v>368</v>
      </c>
      <c r="S66" s="86">
        <v>44829</v>
      </c>
      <c r="T66">
        <v>8066</v>
      </c>
      <c r="U66">
        <v>1249</v>
      </c>
      <c r="V66">
        <v>4</v>
      </c>
      <c r="W66" s="86">
        <v>44830</v>
      </c>
      <c r="X66">
        <v>6772</v>
      </c>
      <c r="Y66">
        <v>494</v>
      </c>
      <c r="Z66">
        <v>3</v>
      </c>
      <c r="AA66">
        <v>16588</v>
      </c>
      <c r="AB66" t="s">
        <v>418</v>
      </c>
      <c r="AC66" s="86">
        <v>44831</v>
      </c>
      <c r="AD66">
        <v>0</v>
      </c>
      <c r="AE66">
        <v>0</v>
      </c>
      <c r="AF66">
        <v>268</v>
      </c>
      <c r="AG66">
        <v>169</v>
      </c>
      <c r="AH66">
        <v>2</v>
      </c>
      <c r="AI66" s="86">
        <v>44832</v>
      </c>
      <c r="AJ66">
        <v>2</v>
      </c>
      <c r="AK66">
        <v>0</v>
      </c>
      <c r="AL66">
        <v>142</v>
      </c>
      <c r="AM66">
        <v>136</v>
      </c>
      <c r="AN66">
        <v>0</v>
      </c>
      <c r="AO66" s="86">
        <v>44833</v>
      </c>
      <c r="AP66">
        <v>0</v>
      </c>
      <c r="AQ66">
        <v>0</v>
      </c>
      <c r="AR66">
        <v>74</v>
      </c>
      <c r="AS66">
        <v>101</v>
      </c>
      <c r="AT66">
        <v>0</v>
      </c>
      <c r="AU66">
        <v>894</v>
      </c>
      <c r="AV66" t="s">
        <v>419</v>
      </c>
      <c r="AW66">
        <v>18114</v>
      </c>
      <c r="AX66" t="s">
        <v>420</v>
      </c>
    </row>
    <row r="67" spans="1:50" x14ac:dyDescent="0.25">
      <c r="A67" t="s">
        <v>76</v>
      </c>
      <c r="B67">
        <v>57473</v>
      </c>
      <c r="E67">
        <v>57473</v>
      </c>
      <c r="F67" s="86">
        <v>44827</v>
      </c>
      <c r="G67">
        <v>0</v>
      </c>
      <c r="H67">
        <v>0</v>
      </c>
      <c r="I67">
        <v>206</v>
      </c>
      <c r="J67">
        <v>53</v>
      </c>
      <c r="K67">
        <v>2</v>
      </c>
      <c r="L67" s="86">
        <v>44828</v>
      </c>
      <c r="M67">
        <v>0</v>
      </c>
      <c r="N67">
        <v>0</v>
      </c>
      <c r="O67">
        <v>66</v>
      </c>
      <c r="P67">
        <v>3</v>
      </c>
      <c r="Q67">
        <v>330</v>
      </c>
      <c r="R67" t="s">
        <v>215</v>
      </c>
      <c r="S67" s="86">
        <v>44829</v>
      </c>
      <c r="T67">
        <v>7204</v>
      </c>
      <c r="U67">
        <v>614</v>
      </c>
      <c r="V67">
        <v>8</v>
      </c>
      <c r="W67" s="86">
        <v>44830</v>
      </c>
      <c r="X67">
        <v>5636</v>
      </c>
      <c r="Y67">
        <v>218</v>
      </c>
      <c r="Z67">
        <v>5</v>
      </c>
      <c r="AA67">
        <v>13685</v>
      </c>
      <c r="AB67" t="s">
        <v>412</v>
      </c>
      <c r="AC67" s="86">
        <v>44831</v>
      </c>
      <c r="AD67">
        <v>20</v>
      </c>
      <c r="AE67">
        <v>15</v>
      </c>
      <c r="AF67">
        <v>200</v>
      </c>
      <c r="AG67">
        <v>118</v>
      </c>
      <c r="AH67">
        <v>6</v>
      </c>
      <c r="AI67" s="86">
        <v>44832</v>
      </c>
      <c r="AJ67">
        <v>8</v>
      </c>
      <c r="AK67">
        <v>115</v>
      </c>
      <c r="AL67">
        <v>151</v>
      </c>
      <c r="AM67">
        <v>100</v>
      </c>
      <c r="AN67">
        <v>4</v>
      </c>
      <c r="AO67" s="86">
        <v>44833</v>
      </c>
      <c r="AP67">
        <v>0</v>
      </c>
      <c r="AQ67">
        <v>8</v>
      </c>
      <c r="AR67">
        <v>41</v>
      </c>
      <c r="AS67">
        <v>67</v>
      </c>
      <c r="AT67">
        <v>1</v>
      </c>
      <c r="AU67">
        <v>854</v>
      </c>
      <c r="AV67" t="s">
        <v>240</v>
      </c>
      <c r="AW67">
        <v>14869</v>
      </c>
      <c r="AX67" t="s">
        <v>413</v>
      </c>
    </row>
    <row r="68" spans="1:50" x14ac:dyDescent="0.25">
      <c r="A68" t="s">
        <v>77</v>
      </c>
      <c r="B68">
        <v>46756</v>
      </c>
      <c r="E68">
        <v>46756</v>
      </c>
      <c r="F68" s="86">
        <v>44827</v>
      </c>
      <c r="G68">
        <v>0</v>
      </c>
      <c r="H68">
        <v>0</v>
      </c>
      <c r="I68">
        <v>394</v>
      </c>
      <c r="J68">
        <v>64</v>
      </c>
      <c r="K68">
        <v>0</v>
      </c>
      <c r="L68" s="86">
        <v>44828</v>
      </c>
      <c r="M68">
        <v>1</v>
      </c>
      <c r="N68">
        <v>0</v>
      </c>
      <c r="O68">
        <v>302</v>
      </c>
      <c r="P68">
        <v>2</v>
      </c>
      <c r="Q68">
        <v>763</v>
      </c>
      <c r="R68" t="s">
        <v>414</v>
      </c>
      <c r="S68" s="86">
        <v>44829</v>
      </c>
      <c r="T68">
        <v>9190</v>
      </c>
      <c r="U68">
        <v>413</v>
      </c>
      <c r="V68">
        <v>1</v>
      </c>
      <c r="W68" s="86">
        <v>44830</v>
      </c>
      <c r="X68">
        <v>7653</v>
      </c>
      <c r="Y68">
        <v>450</v>
      </c>
      <c r="Z68">
        <v>5</v>
      </c>
      <c r="AA68">
        <v>17712</v>
      </c>
      <c r="AB68" t="s">
        <v>415</v>
      </c>
      <c r="AC68" s="86">
        <v>44831</v>
      </c>
      <c r="AD68">
        <v>8</v>
      </c>
      <c r="AE68">
        <v>2</v>
      </c>
      <c r="AF68">
        <v>148</v>
      </c>
      <c r="AG68">
        <v>117</v>
      </c>
      <c r="AH68">
        <v>5</v>
      </c>
      <c r="AI68" s="86">
        <v>44832</v>
      </c>
      <c r="AJ68">
        <v>24</v>
      </c>
      <c r="AK68">
        <v>0</v>
      </c>
      <c r="AL68">
        <v>131</v>
      </c>
      <c r="AM68">
        <v>135</v>
      </c>
      <c r="AN68">
        <v>1</v>
      </c>
      <c r="AO68" s="86">
        <v>44833</v>
      </c>
      <c r="AP68">
        <v>0</v>
      </c>
      <c r="AQ68">
        <v>0</v>
      </c>
      <c r="AR68">
        <v>57</v>
      </c>
      <c r="AS68">
        <v>110</v>
      </c>
      <c r="AT68">
        <v>0</v>
      </c>
      <c r="AU68">
        <v>738</v>
      </c>
      <c r="AV68" t="s">
        <v>416</v>
      </c>
      <c r="AW68">
        <v>19213</v>
      </c>
      <c r="AX68" t="s">
        <v>417</v>
      </c>
    </row>
    <row r="69" spans="1:50" x14ac:dyDescent="0.25">
      <c r="A69" t="s">
        <v>78</v>
      </c>
      <c r="B69">
        <v>52094</v>
      </c>
      <c r="E69">
        <v>52094</v>
      </c>
      <c r="F69" s="86">
        <v>44827</v>
      </c>
      <c r="G69">
        <v>3</v>
      </c>
      <c r="H69">
        <v>0</v>
      </c>
      <c r="I69">
        <v>162</v>
      </c>
      <c r="J69">
        <v>33</v>
      </c>
      <c r="K69">
        <v>0</v>
      </c>
      <c r="L69" s="86">
        <v>44828</v>
      </c>
      <c r="M69">
        <v>1</v>
      </c>
      <c r="N69">
        <v>18</v>
      </c>
      <c r="O69">
        <v>63</v>
      </c>
      <c r="P69">
        <v>1</v>
      </c>
      <c r="Q69">
        <v>281</v>
      </c>
      <c r="R69" t="s">
        <v>220</v>
      </c>
      <c r="S69" s="86">
        <v>44829</v>
      </c>
      <c r="T69">
        <v>4466</v>
      </c>
      <c r="U69">
        <v>524</v>
      </c>
      <c r="V69">
        <v>1</v>
      </c>
      <c r="W69" s="86">
        <v>44830</v>
      </c>
      <c r="X69">
        <v>3258</v>
      </c>
      <c r="Y69">
        <v>85</v>
      </c>
      <c r="Z69">
        <v>0</v>
      </c>
      <c r="AA69">
        <v>8334</v>
      </c>
      <c r="AB69">
        <v>16</v>
      </c>
      <c r="AC69" s="86">
        <v>44831</v>
      </c>
      <c r="AD69">
        <v>0</v>
      </c>
      <c r="AE69">
        <v>13</v>
      </c>
      <c r="AF69">
        <v>149</v>
      </c>
      <c r="AG69">
        <v>87</v>
      </c>
      <c r="AH69">
        <v>1</v>
      </c>
      <c r="AI69" s="86">
        <v>44832</v>
      </c>
      <c r="AJ69">
        <v>0</v>
      </c>
      <c r="AK69">
        <v>0</v>
      </c>
      <c r="AL69">
        <v>106</v>
      </c>
      <c r="AM69">
        <v>83</v>
      </c>
      <c r="AN69">
        <v>0</v>
      </c>
      <c r="AO69" s="86">
        <v>44833</v>
      </c>
      <c r="AP69">
        <v>0</v>
      </c>
      <c r="AQ69">
        <v>0</v>
      </c>
      <c r="AR69">
        <v>45</v>
      </c>
      <c r="AS69">
        <v>62</v>
      </c>
      <c r="AT69">
        <v>1</v>
      </c>
      <c r="AU69">
        <v>547</v>
      </c>
      <c r="AV69" t="s">
        <v>421</v>
      </c>
      <c r="AW69">
        <v>9162</v>
      </c>
      <c r="AX69" t="s">
        <v>422</v>
      </c>
    </row>
    <row r="70" spans="1:50" x14ac:dyDescent="0.25">
      <c r="A70" t="s">
        <v>79</v>
      </c>
      <c r="B70">
        <v>45685</v>
      </c>
      <c r="E70">
        <v>45685</v>
      </c>
      <c r="F70" s="86">
        <v>44827</v>
      </c>
      <c r="G70">
        <v>0</v>
      </c>
      <c r="H70">
        <v>27</v>
      </c>
      <c r="I70">
        <v>203</v>
      </c>
      <c r="J70">
        <v>71</v>
      </c>
      <c r="K70">
        <v>0</v>
      </c>
      <c r="L70" s="86">
        <v>44828</v>
      </c>
      <c r="M70">
        <v>0</v>
      </c>
      <c r="N70">
        <v>24</v>
      </c>
      <c r="O70">
        <v>84</v>
      </c>
      <c r="P70">
        <v>0</v>
      </c>
      <c r="Q70">
        <v>409</v>
      </c>
      <c r="R70" t="s">
        <v>228</v>
      </c>
      <c r="S70" s="86">
        <v>44829</v>
      </c>
      <c r="T70">
        <v>4841</v>
      </c>
      <c r="U70">
        <v>147</v>
      </c>
      <c r="V70">
        <v>2</v>
      </c>
      <c r="W70" s="86">
        <v>44830</v>
      </c>
      <c r="X70">
        <v>4649</v>
      </c>
      <c r="Y70">
        <v>73</v>
      </c>
      <c r="Z70">
        <v>1</v>
      </c>
      <c r="AA70">
        <v>9713</v>
      </c>
      <c r="AB70" t="s">
        <v>423</v>
      </c>
      <c r="AC70" s="86">
        <v>44831</v>
      </c>
      <c r="AD70">
        <v>0</v>
      </c>
      <c r="AE70">
        <v>11</v>
      </c>
      <c r="AF70">
        <v>158</v>
      </c>
      <c r="AG70">
        <v>164</v>
      </c>
      <c r="AH70">
        <v>1</v>
      </c>
      <c r="AI70" s="86">
        <v>44832</v>
      </c>
      <c r="AJ70">
        <v>0</v>
      </c>
      <c r="AK70">
        <v>0</v>
      </c>
      <c r="AL70">
        <v>171</v>
      </c>
      <c r="AM70">
        <v>129</v>
      </c>
      <c r="AN70">
        <v>2</v>
      </c>
      <c r="AO70" s="86">
        <v>44833</v>
      </c>
      <c r="AP70">
        <v>0</v>
      </c>
      <c r="AQ70">
        <v>0</v>
      </c>
      <c r="AR70">
        <v>75</v>
      </c>
      <c r="AS70">
        <v>75</v>
      </c>
      <c r="AT70">
        <v>0</v>
      </c>
      <c r="AU70">
        <v>786</v>
      </c>
      <c r="AV70" t="s">
        <v>275</v>
      </c>
      <c r="AW70">
        <v>10908</v>
      </c>
      <c r="AX70" t="s">
        <v>424</v>
      </c>
    </row>
    <row r="71" spans="1:50" x14ac:dyDescent="0.25">
      <c r="A71" t="s">
        <v>80</v>
      </c>
      <c r="B71">
        <v>45358</v>
      </c>
      <c r="E71">
        <v>45358</v>
      </c>
      <c r="F71" s="86">
        <v>44827</v>
      </c>
      <c r="G71">
        <v>2</v>
      </c>
      <c r="H71">
        <v>12</v>
      </c>
      <c r="I71">
        <v>113</v>
      </c>
      <c r="J71">
        <v>44</v>
      </c>
      <c r="K71">
        <v>0</v>
      </c>
      <c r="L71" s="86">
        <v>44828</v>
      </c>
      <c r="M71">
        <v>1</v>
      </c>
      <c r="N71">
        <v>11</v>
      </c>
      <c r="O71">
        <v>35</v>
      </c>
      <c r="P71">
        <v>0</v>
      </c>
      <c r="Q71">
        <v>218</v>
      </c>
      <c r="R71" t="s">
        <v>204</v>
      </c>
      <c r="S71" s="86">
        <v>44829</v>
      </c>
      <c r="T71">
        <v>4529</v>
      </c>
      <c r="U71">
        <v>471</v>
      </c>
      <c r="V71">
        <v>2</v>
      </c>
      <c r="W71" s="86">
        <v>44830</v>
      </c>
      <c r="X71">
        <v>3747</v>
      </c>
      <c r="Y71">
        <v>171</v>
      </c>
      <c r="Z71">
        <v>0</v>
      </c>
      <c r="AA71">
        <v>8920</v>
      </c>
      <c r="AB71" t="s">
        <v>425</v>
      </c>
      <c r="AC71" s="86">
        <v>44831</v>
      </c>
      <c r="AD71">
        <v>1</v>
      </c>
      <c r="AE71">
        <v>9</v>
      </c>
      <c r="AF71">
        <v>100</v>
      </c>
      <c r="AG71">
        <v>68</v>
      </c>
      <c r="AH71">
        <v>0</v>
      </c>
      <c r="AI71" s="86">
        <v>44832</v>
      </c>
      <c r="AJ71">
        <v>0</v>
      </c>
      <c r="AK71">
        <v>6</v>
      </c>
      <c r="AL71">
        <v>86</v>
      </c>
      <c r="AM71">
        <v>80</v>
      </c>
      <c r="AN71">
        <v>1</v>
      </c>
      <c r="AO71" s="86">
        <v>44833</v>
      </c>
      <c r="AP71">
        <v>0</v>
      </c>
      <c r="AQ71">
        <v>0</v>
      </c>
      <c r="AR71">
        <v>38</v>
      </c>
      <c r="AS71">
        <v>56</v>
      </c>
      <c r="AT71">
        <v>3</v>
      </c>
      <c r="AU71">
        <v>448</v>
      </c>
      <c r="AV71" t="s">
        <v>269</v>
      </c>
      <c r="AW71">
        <v>9586</v>
      </c>
      <c r="AX71" t="s">
        <v>426</v>
      </c>
    </row>
    <row r="72" spans="1:50" x14ac:dyDescent="0.25">
      <c r="A72" t="s">
        <v>81</v>
      </c>
      <c r="B72">
        <v>45938</v>
      </c>
      <c r="E72">
        <v>45938</v>
      </c>
      <c r="F72" s="86">
        <v>44827</v>
      </c>
      <c r="G72">
        <v>29</v>
      </c>
      <c r="H72">
        <v>14</v>
      </c>
      <c r="I72">
        <v>156</v>
      </c>
      <c r="J72">
        <v>44</v>
      </c>
      <c r="K72">
        <v>0</v>
      </c>
      <c r="L72" s="86">
        <v>44828</v>
      </c>
      <c r="M72">
        <v>21</v>
      </c>
      <c r="N72">
        <v>25</v>
      </c>
      <c r="O72">
        <v>72</v>
      </c>
      <c r="P72">
        <v>0</v>
      </c>
      <c r="Q72">
        <v>361</v>
      </c>
      <c r="R72" t="s">
        <v>227</v>
      </c>
      <c r="S72" s="86">
        <v>44829</v>
      </c>
      <c r="T72">
        <v>6074</v>
      </c>
      <c r="U72">
        <v>141</v>
      </c>
      <c r="V72">
        <v>3</v>
      </c>
      <c r="W72" s="86">
        <v>44830</v>
      </c>
      <c r="X72">
        <v>5207</v>
      </c>
      <c r="Y72">
        <v>71</v>
      </c>
      <c r="Z72">
        <v>6</v>
      </c>
      <c r="AA72">
        <v>11502</v>
      </c>
      <c r="AB72" t="s">
        <v>427</v>
      </c>
      <c r="AC72" s="86">
        <v>44831</v>
      </c>
      <c r="AD72">
        <v>3</v>
      </c>
      <c r="AE72">
        <v>3</v>
      </c>
      <c r="AF72">
        <v>147</v>
      </c>
      <c r="AG72">
        <v>117</v>
      </c>
      <c r="AH72">
        <v>5</v>
      </c>
      <c r="AI72" s="86">
        <v>44832</v>
      </c>
      <c r="AJ72">
        <v>0</v>
      </c>
      <c r="AK72">
        <v>0</v>
      </c>
      <c r="AL72">
        <v>96</v>
      </c>
      <c r="AM72">
        <v>100</v>
      </c>
      <c r="AN72">
        <v>5</v>
      </c>
      <c r="AO72" s="86">
        <v>44833</v>
      </c>
      <c r="AP72">
        <v>0</v>
      </c>
      <c r="AQ72">
        <v>0</v>
      </c>
      <c r="AR72">
        <v>55</v>
      </c>
      <c r="AS72">
        <v>50</v>
      </c>
      <c r="AT72">
        <v>1</v>
      </c>
      <c r="AU72">
        <v>582</v>
      </c>
      <c r="AV72" t="s">
        <v>297</v>
      </c>
      <c r="AW72">
        <v>12445</v>
      </c>
      <c r="AX72" t="s">
        <v>428</v>
      </c>
    </row>
    <row r="73" spans="1:50" x14ac:dyDescent="0.25">
      <c r="A73" t="s">
        <v>82</v>
      </c>
      <c r="B73">
        <v>50082</v>
      </c>
      <c r="E73">
        <v>50082</v>
      </c>
      <c r="F73" s="86">
        <v>44827</v>
      </c>
      <c r="G73">
        <v>1</v>
      </c>
      <c r="H73">
        <v>0</v>
      </c>
      <c r="I73">
        <v>223</v>
      </c>
      <c r="J73">
        <v>43</v>
      </c>
      <c r="K73">
        <v>0</v>
      </c>
      <c r="L73" s="86">
        <v>44828</v>
      </c>
      <c r="M73">
        <v>0</v>
      </c>
      <c r="N73">
        <v>0</v>
      </c>
      <c r="O73">
        <v>97</v>
      </c>
      <c r="P73">
        <v>0</v>
      </c>
      <c r="Q73">
        <v>364</v>
      </c>
      <c r="R73" t="s">
        <v>307</v>
      </c>
      <c r="S73" s="86">
        <v>44829</v>
      </c>
      <c r="T73">
        <v>5689</v>
      </c>
      <c r="U73">
        <v>649</v>
      </c>
      <c r="V73">
        <v>2</v>
      </c>
      <c r="W73" s="86">
        <v>44830</v>
      </c>
      <c r="X73">
        <v>5324</v>
      </c>
      <c r="Y73">
        <v>167</v>
      </c>
      <c r="Z73">
        <v>2</v>
      </c>
      <c r="AA73">
        <v>11833</v>
      </c>
      <c r="AB73" t="s">
        <v>429</v>
      </c>
      <c r="AC73" s="86">
        <v>44831</v>
      </c>
      <c r="AD73">
        <v>0</v>
      </c>
      <c r="AE73">
        <v>12</v>
      </c>
      <c r="AF73">
        <v>199</v>
      </c>
      <c r="AG73">
        <v>134</v>
      </c>
      <c r="AH73">
        <v>1</v>
      </c>
      <c r="AI73" s="86">
        <v>44832</v>
      </c>
      <c r="AJ73">
        <v>0</v>
      </c>
      <c r="AK73">
        <v>10</v>
      </c>
      <c r="AL73">
        <v>170</v>
      </c>
      <c r="AM73">
        <v>119</v>
      </c>
      <c r="AN73">
        <v>0</v>
      </c>
      <c r="AO73" s="86">
        <v>44833</v>
      </c>
      <c r="AP73">
        <v>0</v>
      </c>
      <c r="AQ73">
        <v>6</v>
      </c>
      <c r="AR73">
        <v>70</v>
      </c>
      <c r="AS73">
        <v>67</v>
      </c>
      <c r="AT73">
        <v>0</v>
      </c>
      <c r="AU73">
        <v>788</v>
      </c>
      <c r="AV73" t="s">
        <v>430</v>
      </c>
      <c r="AW73">
        <v>12985</v>
      </c>
      <c r="AX73" t="s">
        <v>431</v>
      </c>
    </row>
    <row r="74" spans="1:50" x14ac:dyDescent="0.25">
      <c r="A74" t="s">
        <v>83</v>
      </c>
      <c r="B74">
        <v>46242</v>
      </c>
      <c r="E74">
        <v>46242</v>
      </c>
      <c r="F74" s="86">
        <v>44827</v>
      </c>
      <c r="G74">
        <v>0</v>
      </c>
      <c r="H74">
        <v>0</v>
      </c>
      <c r="I74">
        <v>185</v>
      </c>
      <c r="J74">
        <v>45</v>
      </c>
      <c r="K74">
        <v>5</v>
      </c>
      <c r="L74" s="86">
        <v>44828</v>
      </c>
      <c r="M74">
        <v>0</v>
      </c>
      <c r="N74">
        <v>0</v>
      </c>
      <c r="O74">
        <v>89</v>
      </c>
      <c r="P74">
        <v>3</v>
      </c>
      <c r="Q74">
        <v>327</v>
      </c>
      <c r="R74" t="s">
        <v>230</v>
      </c>
      <c r="S74" s="86">
        <v>44829</v>
      </c>
      <c r="T74">
        <v>4587</v>
      </c>
      <c r="U74">
        <v>270</v>
      </c>
      <c r="V74">
        <v>15</v>
      </c>
      <c r="W74" s="86">
        <v>44830</v>
      </c>
      <c r="X74">
        <v>3212</v>
      </c>
      <c r="Y74">
        <v>157</v>
      </c>
      <c r="Z74">
        <v>8</v>
      </c>
      <c r="AA74">
        <v>8249</v>
      </c>
      <c r="AB74" t="s">
        <v>432</v>
      </c>
      <c r="AC74" s="86">
        <v>44831</v>
      </c>
      <c r="AD74">
        <v>0</v>
      </c>
      <c r="AE74">
        <v>0</v>
      </c>
      <c r="AF74">
        <v>166</v>
      </c>
      <c r="AG74">
        <v>107</v>
      </c>
      <c r="AH74">
        <v>8</v>
      </c>
      <c r="AI74" s="86">
        <v>44832</v>
      </c>
      <c r="AJ74">
        <v>160</v>
      </c>
      <c r="AK74">
        <v>1</v>
      </c>
      <c r="AL74">
        <v>121</v>
      </c>
      <c r="AM74">
        <v>90</v>
      </c>
      <c r="AN74">
        <v>5</v>
      </c>
      <c r="AO74" s="86">
        <v>44833</v>
      </c>
      <c r="AP74">
        <v>1</v>
      </c>
      <c r="AQ74">
        <v>0</v>
      </c>
      <c r="AR74">
        <v>53</v>
      </c>
      <c r="AS74">
        <v>38</v>
      </c>
      <c r="AT74">
        <v>2</v>
      </c>
      <c r="AU74">
        <v>752</v>
      </c>
      <c r="AV74" t="s">
        <v>414</v>
      </c>
      <c r="AW74">
        <v>9328</v>
      </c>
      <c r="AX74" t="s">
        <v>433</v>
      </c>
    </row>
    <row r="75" spans="1:50" x14ac:dyDescent="0.25">
      <c r="A75" t="s">
        <v>84</v>
      </c>
      <c r="B75">
        <v>46403</v>
      </c>
      <c r="E75">
        <v>46403</v>
      </c>
      <c r="F75" s="86">
        <v>44827</v>
      </c>
      <c r="G75">
        <v>30</v>
      </c>
      <c r="H75">
        <v>5</v>
      </c>
      <c r="I75">
        <v>159</v>
      </c>
      <c r="J75">
        <v>117</v>
      </c>
      <c r="K75">
        <v>0</v>
      </c>
      <c r="L75" s="86">
        <v>44828</v>
      </c>
      <c r="M75">
        <v>0</v>
      </c>
      <c r="N75">
        <v>6</v>
      </c>
      <c r="O75">
        <v>119</v>
      </c>
      <c r="P75">
        <v>0</v>
      </c>
      <c r="Q75">
        <v>436</v>
      </c>
      <c r="R75" t="s">
        <v>214</v>
      </c>
      <c r="S75" s="86">
        <v>44829</v>
      </c>
      <c r="T75">
        <v>5483</v>
      </c>
      <c r="U75">
        <v>1112</v>
      </c>
      <c r="V75">
        <v>2</v>
      </c>
      <c r="W75" s="86">
        <v>44830</v>
      </c>
      <c r="X75">
        <v>4262</v>
      </c>
      <c r="Y75">
        <v>466</v>
      </c>
      <c r="Z75">
        <v>2</v>
      </c>
      <c r="AA75">
        <v>11327</v>
      </c>
      <c r="AB75" t="s">
        <v>434</v>
      </c>
      <c r="AC75" s="86">
        <v>44831</v>
      </c>
      <c r="AD75">
        <v>0</v>
      </c>
      <c r="AE75">
        <v>22</v>
      </c>
      <c r="AF75">
        <v>147</v>
      </c>
      <c r="AG75">
        <v>218</v>
      </c>
      <c r="AH75">
        <v>0</v>
      </c>
      <c r="AI75" s="86">
        <v>44832</v>
      </c>
      <c r="AJ75">
        <v>0</v>
      </c>
      <c r="AK75">
        <v>0</v>
      </c>
      <c r="AL75">
        <v>135</v>
      </c>
      <c r="AM75">
        <v>200</v>
      </c>
      <c r="AN75">
        <v>5</v>
      </c>
      <c r="AO75" s="86">
        <v>44833</v>
      </c>
      <c r="AP75">
        <v>0</v>
      </c>
      <c r="AQ75">
        <v>0</v>
      </c>
      <c r="AR75">
        <v>55</v>
      </c>
      <c r="AS75">
        <v>107</v>
      </c>
      <c r="AT75">
        <v>0</v>
      </c>
      <c r="AU75">
        <v>889</v>
      </c>
      <c r="AV75" t="s">
        <v>435</v>
      </c>
      <c r="AW75">
        <v>12652</v>
      </c>
      <c r="AX75" t="s">
        <v>436</v>
      </c>
    </row>
    <row r="76" spans="1:50" x14ac:dyDescent="0.25">
      <c r="A76" t="s">
        <v>85</v>
      </c>
      <c r="B76">
        <v>40427</v>
      </c>
      <c r="E76">
        <v>40427</v>
      </c>
      <c r="F76" s="86">
        <v>44827</v>
      </c>
      <c r="G76">
        <v>57</v>
      </c>
      <c r="H76">
        <v>10</v>
      </c>
      <c r="I76">
        <v>103</v>
      </c>
      <c r="J76">
        <v>21</v>
      </c>
      <c r="K76">
        <v>1</v>
      </c>
      <c r="L76" s="86">
        <v>44828</v>
      </c>
      <c r="M76">
        <v>0</v>
      </c>
      <c r="N76">
        <v>7</v>
      </c>
      <c r="O76">
        <v>71</v>
      </c>
      <c r="P76">
        <v>3</v>
      </c>
      <c r="Q76">
        <v>273</v>
      </c>
      <c r="R76" t="s">
        <v>339</v>
      </c>
      <c r="S76" s="86">
        <v>44829</v>
      </c>
      <c r="T76">
        <v>4183</v>
      </c>
      <c r="U76">
        <v>21</v>
      </c>
      <c r="V76">
        <v>8</v>
      </c>
      <c r="W76" s="86">
        <v>44830</v>
      </c>
      <c r="X76">
        <v>3432</v>
      </c>
      <c r="Y76">
        <v>207</v>
      </c>
      <c r="Z76">
        <v>2</v>
      </c>
      <c r="AA76">
        <v>7853</v>
      </c>
      <c r="AB76" t="s">
        <v>454</v>
      </c>
      <c r="AC76" s="86">
        <v>44831</v>
      </c>
      <c r="AD76">
        <v>0</v>
      </c>
      <c r="AE76">
        <v>1</v>
      </c>
      <c r="AF76">
        <v>164</v>
      </c>
      <c r="AG76">
        <v>48</v>
      </c>
      <c r="AH76">
        <v>3</v>
      </c>
      <c r="AI76" s="86">
        <v>44832</v>
      </c>
      <c r="AJ76">
        <v>14</v>
      </c>
      <c r="AK76">
        <v>1</v>
      </c>
      <c r="AL76">
        <v>91</v>
      </c>
      <c r="AM76">
        <v>62</v>
      </c>
      <c r="AN76">
        <v>1</v>
      </c>
      <c r="AO76" s="86">
        <v>44833</v>
      </c>
      <c r="AP76">
        <v>0</v>
      </c>
      <c r="AQ76">
        <v>0</v>
      </c>
      <c r="AR76">
        <v>56</v>
      </c>
      <c r="AS76">
        <v>31</v>
      </c>
      <c r="AT76">
        <v>1</v>
      </c>
      <c r="AU76">
        <v>473</v>
      </c>
      <c r="AV76" t="s">
        <v>455</v>
      </c>
      <c r="AW76">
        <v>8599</v>
      </c>
      <c r="AX76" t="s">
        <v>456</v>
      </c>
    </row>
    <row r="77" spans="1:50" x14ac:dyDescent="0.25">
      <c r="A77" t="s">
        <v>86</v>
      </c>
      <c r="B77">
        <v>43115</v>
      </c>
      <c r="E77">
        <v>43115</v>
      </c>
      <c r="F77" s="86">
        <v>44827</v>
      </c>
      <c r="G77">
        <v>0</v>
      </c>
      <c r="H77">
        <v>13</v>
      </c>
      <c r="I77">
        <v>168</v>
      </c>
      <c r="J77">
        <v>94</v>
      </c>
      <c r="K77">
        <v>0</v>
      </c>
      <c r="L77" s="86">
        <v>44828</v>
      </c>
      <c r="M77">
        <v>0</v>
      </c>
      <c r="N77">
        <v>0</v>
      </c>
      <c r="O77">
        <v>86</v>
      </c>
      <c r="P77">
        <v>0</v>
      </c>
      <c r="Q77">
        <v>361</v>
      </c>
      <c r="R77" t="s">
        <v>408</v>
      </c>
      <c r="S77" s="86">
        <v>44829</v>
      </c>
      <c r="T77">
        <v>4972</v>
      </c>
      <c r="U77">
        <v>63</v>
      </c>
      <c r="V77">
        <v>2</v>
      </c>
      <c r="W77" s="86">
        <v>44830</v>
      </c>
      <c r="X77">
        <v>3957</v>
      </c>
      <c r="Y77">
        <v>170</v>
      </c>
      <c r="Z77">
        <v>4</v>
      </c>
      <c r="AA77">
        <v>9168</v>
      </c>
      <c r="AB77" t="s">
        <v>423</v>
      </c>
      <c r="AC77" s="86">
        <v>44831</v>
      </c>
      <c r="AD77">
        <v>0</v>
      </c>
      <c r="AE77">
        <v>0</v>
      </c>
      <c r="AF77">
        <v>179</v>
      </c>
      <c r="AG77">
        <v>292</v>
      </c>
      <c r="AH77">
        <v>2</v>
      </c>
      <c r="AI77" s="86">
        <v>44832</v>
      </c>
      <c r="AJ77">
        <v>1</v>
      </c>
      <c r="AK77">
        <v>0</v>
      </c>
      <c r="AL77">
        <v>192</v>
      </c>
      <c r="AM77">
        <v>256</v>
      </c>
      <c r="AN77">
        <v>4</v>
      </c>
      <c r="AO77" s="86">
        <v>44833</v>
      </c>
      <c r="AP77">
        <v>0</v>
      </c>
      <c r="AQ77">
        <v>0</v>
      </c>
      <c r="AR77">
        <v>92</v>
      </c>
      <c r="AS77">
        <v>139</v>
      </c>
      <c r="AT77">
        <v>1</v>
      </c>
      <c r="AU77">
        <v>1158</v>
      </c>
      <c r="AV77" t="s">
        <v>437</v>
      </c>
      <c r="AW77">
        <v>10687</v>
      </c>
      <c r="AX77" t="s">
        <v>438</v>
      </c>
    </row>
    <row r="78" spans="1:50" x14ac:dyDescent="0.25">
      <c r="A78" t="s">
        <v>87</v>
      </c>
      <c r="B78">
        <v>44401</v>
      </c>
      <c r="E78">
        <v>44401</v>
      </c>
      <c r="F78" s="86">
        <v>44827</v>
      </c>
      <c r="G78">
        <v>0</v>
      </c>
      <c r="H78">
        <v>9</v>
      </c>
      <c r="I78">
        <v>162</v>
      </c>
      <c r="J78">
        <v>31</v>
      </c>
      <c r="K78">
        <v>0</v>
      </c>
      <c r="L78" s="86">
        <v>44828</v>
      </c>
      <c r="M78">
        <v>5</v>
      </c>
      <c r="N78">
        <v>0</v>
      </c>
      <c r="O78">
        <v>115</v>
      </c>
      <c r="P78">
        <v>0</v>
      </c>
      <c r="Q78">
        <v>322</v>
      </c>
      <c r="R78" t="s">
        <v>307</v>
      </c>
      <c r="S78" s="86">
        <v>44829</v>
      </c>
      <c r="T78">
        <v>5113</v>
      </c>
      <c r="U78">
        <v>39</v>
      </c>
      <c r="V78">
        <v>0</v>
      </c>
      <c r="W78" s="86">
        <v>44830</v>
      </c>
      <c r="X78">
        <v>3871</v>
      </c>
      <c r="Y78">
        <v>31</v>
      </c>
      <c r="Z78">
        <v>0</v>
      </c>
      <c r="AA78">
        <v>9054</v>
      </c>
      <c r="AB78" t="s">
        <v>439</v>
      </c>
      <c r="AC78" s="86">
        <v>44831</v>
      </c>
      <c r="AD78">
        <v>0</v>
      </c>
      <c r="AE78">
        <v>0</v>
      </c>
      <c r="AF78">
        <v>189</v>
      </c>
      <c r="AG78">
        <v>119</v>
      </c>
      <c r="AH78">
        <v>2</v>
      </c>
      <c r="AI78" s="86">
        <v>44832</v>
      </c>
      <c r="AJ78">
        <v>4</v>
      </c>
      <c r="AK78">
        <v>9</v>
      </c>
      <c r="AL78">
        <v>132</v>
      </c>
      <c r="AM78">
        <v>119</v>
      </c>
      <c r="AN78">
        <v>0</v>
      </c>
      <c r="AO78" s="86">
        <v>44833</v>
      </c>
      <c r="AP78">
        <v>0</v>
      </c>
      <c r="AQ78">
        <v>8</v>
      </c>
      <c r="AR78">
        <v>56</v>
      </c>
      <c r="AS78">
        <v>74</v>
      </c>
      <c r="AT78">
        <v>0</v>
      </c>
      <c r="AU78">
        <v>712</v>
      </c>
      <c r="AV78" t="s">
        <v>440</v>
      </c>
      <c r="AW78">
        <v>10088</v>
      </c>
      <c r="AX78" t="s">
        <v>441</v>
      </c>
    </row>
    <row r="79" spans="1:50" x14ac:dyDescent="0.25">
      <c r="A79" t="s">
        <v>88</v>
      </c>
      <c r="B79">
        <v>63498</v>
      </c>
      <c r="E79">
        <v>63498</v>
      </c>
      <c r="F79" s="86">
        <v>44827</v>
      </c>
      <c r="G79">
        <v>1</v>
      </c>
      <c r="H79">
        <v>11</v>
      </c>
      <c r="I79">
        <v>112</v>
      </c>
      <c r="J79">
        <v>50</v>
      </c>
      <c r="K79">
        <v>0</v>
      </c>
      <c r="L79" s="86">
        <v>44828</v>
      </c>
      <c r="M79">
        <v>0</v>
      </c>
      <c r="N79">
        <v>11</v>
      </c>
      <c r="O79">
        <v>36</v>
      </c>
      <c r="P79">
        <v>0</v>
      </c>
      <c r="Q79">
        <v>221</v>
      </c>
      <c r="R79" t="s">
        <v>201</v>
      </c>
      <c r="S79" s="86">
        <v>44829</v>
      </c>
      <c r="T79">
        <v>7527</v>
      </c>
      <c r="U79">
        <v>0</v>
      </c>
      <c r="V79">
        <v>4</v>
      </c>
      <c r="W79" s="86">
        <v>44830</v>
      </c>
      <c r="X79">
        <v>6512</v>
      </c>
      <c r="Y79">
        <v>12</v>
      </c>
      <c r="Z79">
        <v>3</v>
      </c>
      <c r="AA79">
        <v>14058</v>
      </c>
      <c r="AB79" t="s">
        <v>442</v>
      </c>
      <c r="AC79" s="86">
        <v>44831</v>
      </c>
      <c r="AD79">
        <v>0</v>
      </c>
      <c r="AE79">
        <v>10</v>
      </c>
      <c r="AF79">
        <v>122</v>
      </c>
      <c r="AG79">
        <v>140</v>
      </c>
      <c r="AH79">
        <v>5</v>
      </c>
      <c r="AI79" s="86">
        <v>44832</v>
      </c>
      <c r="AJ79">
        <v>0</v>
      </c>
      <c r="AK79">
        <v>6</v>
      </c>
      <c r="AL79">
        <v>86</v>
      </c>
      <c r="AM79">
        <v>123</v>
      </c>
      <c r="AN79">
        <v>2</v>
      </c>
      <c r="AO79" s="86">
        <v>44833</v>
      </c>
      <c r="AP79">
        <v>5</v>
      </c>
      <c r="AQ79">
        <v>1</v>
      </c>
      <c r="AR79">
        <v>38</v>
      </c>
      <c r="AS79">
        <v>76</v>
      </c>
      <c r="AT79">
        <v>1</v>
      </c>
      <c r="AU79">
        <v>615</v>
      </c>
      <c r="AV79" t="s">
        <v>443</v>
      </c>
      <c r="AW79">
        <v>14894</v>
      </c>
      <c r="AX79" t="s">
        <v>444</v>
      </c>
    </row>
    <row r="80" spans="1:50" x14ac:dyDescent="0.25">
      <c r="A80" t="s">
        <v>89</v>
      </c>
      <c r="B80">
        <v>53219</v>
      </c>
      <c r="E80">
        <v>53219</v>
      </c>
      <c r="F80" s="86">
        <v>44827</v>
      </c>
      <c r="G80">
        <v>0</v>
      </c>
      <c r="H80">
        <v>35</v>
      </c>
      <c r="I80">
        <v>378</v>
      </c>
      <c r="J80">
        <v>73</v>
      </c>
      <c r="K80">
        <v>2</v>
      </c>
      <c r="L80" s="86">
        <v>44828</v>
      </c>
      <c r="M80">
        <v>1</v>
      </c>
      <c r="N80">
        <v>2</v>
      </c>
      <c r="O80">
        <v>158</v>
      </c>
      <c r="P80">
        <v>0</v>
      </c>
      <c r="Q80">
        <v>649</v>
      </c>
      <c r="R80" t="s">
        <v>231</v>
      </c>
      <c r="S80" s="86">
        <v>44829</v>
      </c>
      <c r="T80">
        <v>6170</v>
      </c>
      <c r="U80">
        <v>610</v>
      </c>
      <c r="V80">
        <v>0</v>
      </c>
      <c r="W80" s="86">
        <v>44830</v>
      </c>
      <c r="X80">
        <v>6891</v>
      </c>
      <c r="Y80">
        <v>338</v>
      </c>
      <c r="Z80">
        <v>0</v>
      </c>
      <c r="AA80">
        <v>14009</v>
      </c>
      <c r="AB80" t="s">
        <v>448</v>
      </c>
      <c r="AC80" s="86">
        <v>44831</v>
      </c>
      <c r="AD80">
        <v>0</v>
      </c>
      <c r="AE80">
        <v>5</v>
      </c>
      <c r="AF80">
        <v>405</v>
      </c>
      <c r="AG80">
        <v>253</v>
      </c>
      <c r="AH80">
        <v>0</v>
      </c>
      <c r="AI80" s="86">
        <v>44832</v>
      </c>
      <c r="AJ80">
        <v>19</v>
      </c>
      <c r="AK80">
        <v>12</v>
      </c>
      <c r="AL80">
        <v>325</v>
      </c>
      <c r="AM80">
        <v>215</v>
      </c>
      <c r="AN80">
        <v>0</v>
      </c>
      <c r="AO80" s="86">
        <v>44833</v>
      </c>
      <c r="AP80">
        <v>0</v>
      </c>
      <c r="AQ80">
        <v>0</v>
      </c>
      <c r="AR80">
        <v>135</v>
      </c>
      <c r="AS80">
        <v>137</v>
      </c>
      <c r="AT80">
        <v>1</v>
      </c>
      <c r="AU80">
        <v>1507</v>
      </c>
      <c r="AV80" t="s">
        <v>449</v>
      </c>
      <c r="AW80">
        <v>16165</v>
      </c>
      <c r="AX80" t="s">
        <v>450</v>
      </c>
    </row>
    <row r="81" spans="1:50" x14ac:dyDescent="0.25">
      <c r="A81" t="s">
        <v>90</v>
      </c>
      <c r="B81">
        <v>57805</v>
      </c>
      <c r="E81">
        <v>57805</v>
      </c>
      <c r="F81" s="86">
        <v>44827</v>
      </c>
      <c r="G81">
        <v>0</v>
      </c>
      <c r="H81">
        <v>0</v>
      </c>
      <c r="I81">
        <v>237</v>
      </c>
      <c r="J81">
        <v>53</v>
      </c>
      <c r="K81">
        <v>5</v>
      </c>
      <c r="L81" s="86">
        <v>44828</v>
      </c>
      <c r="M81">
        <v>1</v>
      </c>
      <c r="N81">
        <v>0</v>
      </c>
      <c r="O81">
        <v>68</v>
      </c>
      <c r="P81">
        <v>1</v>
      </c>
      <c r="Q81">
        <v>365</v>
      </c>
      <c r="R81" t="s">
        <v>451</v>
      </c>
      <c r="S81" s="86">
        <v>44829</v>
      </c>
      <c r="T81">
        <v>8742</v>
      </c>
      <c r="U81">
        <v>54</v>
      </c>
      <c r="V81">
        <v>2</v>
      </c>
      <c r="W81" s="86">
        <v>44830</v>
      </c>
      <c r="X81">
        <v>8327</v>
      </c>
      <c r="Y81">
        <v>53</v>
      </c>
      <c r="Z81">
        <v>10</v>
      </c>
      <c r="AA81">
        <v>17188</v>
      </c>
      <c r="AB81" t="s">
        <v>452</v>
      </c>
      <c r="AC81" s="86">
        <v>44831</v>
      </c>
      <c r="AD81">
        <v>0</v>
      </c>
      <c r="AE81">
        <v>31</v>
      </c>
      <c r="AF81">
        <v>177</v>
      </c>
      <c r="AG81">
        <v>118</v>
      </c>
      <c r="AH81">
        <v>3</v>
      </c>
      <c r="AI81" s="86">
        <v>44832</v>
      </c>
      <c r="AJ81">
        <v>0</v>
      </c>
      <c r="AK81">
        <v>29</v>
      </c>
      <c r="AL81">
        <v>173</v>
      </c>
      <c r="AM81">
        <v>136</v>
      </c>
      <c r="AN81">
        <v>1</v>
      </c>
      <c r="AO81" s="86">
        <v>44833</v>
      </c>
      <c r="AP81">
        <v>0</v>
      </c>
      <c r="AQ81">
        <v>39</v>
      </c>
      <c r="AR81">
        <v>69</v>
      </c>
      <c r="AS81">
        <v>90</v>
      </c>
      <c r="AT81">
        <v>1</v>
      </c>
      <c r="AU81">
        <v>867</v>
      </c>
      <c r="AV81" t="s">
        <v>329</v>
      </c>
      <c r="AW81">
        <v>18420</v>
      </c>
      <c r="AX81" t="s">
        <v>453</v>
      </c>
    </row>
    <row r="82" spans="1:50" x14ac:dyDescent="0.25">
      <c r="A82" t="s">
        <v>91</v>
      </c>
      <c r="B82">
        <v>55609</v>
      </c>
      <c r="E82">
        <v>55609</v>
      </c>
      <c r="F82" s="86">
        <v>44827</v>
      </c>
      <c r="G82">
        <v>0</v>
      </c>
      <c r="H82">
        <v>5</v>
      </c>
      <c r="I82">
        <v>161</v>
      </c>
      <c r="J82">
        <v>114</v>
      </c>
      <c r="K82">
        <v>0</v>
      </c>
      <c r="L82" s="86">
        <v>44828</v>
      </c>
      <c r="M82">
        <v>5</v>
      </c>
      <c r="N82">
        <v>0</v>
      </c>
      <c r="O82">
        <v>59</v>
      </c>
      <c r="P82">
        <v>0</v>
      </c>
      <c r="Q82">
        <v>344</v>
      </c>
      <c r="R82" t="s">
        <v>289</v>
      </c>
      <c r="S82" s="86">
        <v>44829</v>
      </c>
      <c r="T82">
        <v>5247</v>
      </c>
      <c r="U82">
        <v>272</v>
      </c>
      <c r="V82">
        <v>0</v>
      </c>
      <c r="W82" s="86">
        <v>44830</v>
      </c>
      <c r="X82">
        <v>3633</v>
      </c>
      <c r="Y82">
        <v>176</v>
      </c>
      <c r="Z82">
        <v>1</v>
      </c>
      <c r="AA82">
        <v>9329</v>
      </c>
      <c r="AB82" t="s">
        <v>445</v>
      </c>
      <c r="AC82" s="86">
        <v>44831</v>
      </c>
      <c r="AD82">
        <v>0</v>
      </c>
      <c r="AE82">
        <v>15</v>
      </c>
      <c r="AF82">
        <v>149</v>
      </c>
      <c r="AG82">
        <v>324</v>
      </c>
      <c r="AH82">
        <v>1</v>
      </c>
      <c r="AI82" s="86">
        <v>44832</v>
      </c>
      <c r="AJ82">
        <v>0</v>
      </c>
      <c r="AK82">
        <v>3</v>
      </c>
      <c r="AL82">
        <v>148</v>
      </c>
      <c r="AM82">
        <v>302</v>
      </c>
      <c r="AN82">
        <v>0</v>
      </c>
      <c r="AO82" s="86">
        <v>44833</v>
      </c>
      <c r="AP82">
        <v>0</v>
      </c>
      <c r="AQ82">
        <v>2</v>
      </c>
      <c r="AR82">
        <v>87</v>
      </c>
      <c r="AS82">
        <v>173</v>
      </c>
      <c r="AT82">
        <v>1</v>
      </c>
      <c r="AU82">
        <v>1205</v>
      </c>
      <c r="AV82" t="s">
        <v>446</v>
      </c>
      <c r="AW82">
        <v>10878</v>
      </c>
      <c r="AX82" t="s">
        <v>447</v>
      </c>
    </row>
    <row r="83" spans="1:50" x14ac:dyDescent="0.25">
      <c r="A83" t="s">
        <v>92</v>
      </c>
      <c r="B83">
        <v>57362</v>
      </c>
      <c r="E83">
        <v>57362</v>
      </c>
      <c r="F83" s="86">
        <v>44827</v>
      </c>
      <c r="G83">
        <v>7</v>
      </c>
      <c r="H83">
        <v>0</v>
      </c>
      <c r="I83">
        <v>128</v>
      </c>
      <c r="J83">
        <v>40</v>
      </c>
      <c r="K83">
        <v>0</v>
      </c>
      <c r="L83" s="86">
        <v>44828</v>
      </c>
      <c r="M83">
        <v>1</v>
      </c>
      <c r="N83">
        <v>0</v>
      </c>
      <c r="O83">
        <v>52</v>
      </c>
      <c r="P83">
        <v>0</v>
      </c>
      <c r="Q83">
        <v>228</v>
      </c>
      <c r="R83" t="s">
        <v>225</v>
      </c>
      <c r="S83" s="86">
        <v>44829</v>
      </c>
      <c r="T83">
        <v>5185</v>
      </c>
      <c r="U83">
        <v>330</v>
      </c>
      <c r="V83">
        <v>0</v>
      </c>
      <c r="W83" s="86">
        <v>44830</v>
      </c>
      <c r="X83">
        <v>4306</v>
      </c>
      <c r="Y83">
        <v>193</v>
      </c>
      <c r="Z83">
        <v>1</v>
      </c>
      <c r="AA83">
        <v>10015</v>
      </c>
      <c r="AB83" t="s">
        <v>457</v>
      </c>
      <c r="AC83" s="86">
        <v>44831</v>
      </c>
      <c r="AD83">
        <v>0</v>
      </c>
      <c r="AE83">
        <v>25</v>
      </c>
      <c r="AF83">
        <v>127</v>
      </c>
      <c r="AG83">
        <v>102</v>
      </c>
      <c r="AH83">
        <v>0</v>
      </c>
      <c r="AI83" s="86">
        <v>44832</v>
      </c>
      <c r="AJ83">
        <v>0</v>
      </c>
      <c r="AK83">
        <v>0</v>
      </c>
      <c r="AL83">
        <v>101</v>
      </c>
      <c r="AM83">
        <v>98</v>
      </c>
      <c r="AN83">
        <v>0</v>
      </c>
      <c r="AO83" s="86">
        <v>44833</v>
      </c>
      <c r="AP83">
        <v>0</v>
      </c>
      <c r="AQ83">
        <v>0</v>
      </c>
      <c r="AR83">
        <v>49</v>
      </c>
      <c r="AS83">
        <v>60</v>
      </c>
      <c r="AT83">
        <v>2</v>
      </c>
      <c r="AU83">
        <v>564</v>
      </c>
      <c r="AV83" t="s">
        <v>216</v>
      </c>
      <c r="AW83">
        <v>10807</v>
      </c>
      <c r="AX83" t="s">
        <v>458</v>
      </c>
    </row>
    <row r="84" spans="1:50" x14ac:dyDescent="0.25">
      <c r="A84" t="s">
        <v>93</v>
      </c>
      <c r="B84">
        <v>41539</v>
      </c>
      <c r="E84">
        <v>41539</v>
      </c>
      <c r="F84" s="86">
        <v>44827</v>
      </c>
      <c r="G84">
        <v>1</v>
      </c>
      <c r="H84">
        <v>13</v>
      </c>
      <c r="I84">
        <v>105</v>
      </c>
      <c r="J84">
        <v>27</v>
      </c>
      <c r="K84">
        <v>0</v>
      </c>
      <c r="L84" s="86">
        <v>44828</v>
      </c>
      <c r="M84">
        <v>38</v>
      </c>
      <c r="N84">
        <v>0</v>
      </c>
      <c r="O84">
        <v>59</v>
      </c>
      <c r="P84">
        <v>1</v>
      </c>
      <c r="Q84">
        <v>244</v>
      </c>
      <c r="R84" t="s">
        <v>459</v>
      </c>
      <c r="S84" s="86">
        <v>44829</v>
      </c>
      <c r="T84">
        <v>4749</v>
      </c>
      <c r="U84">
        <v>274</v>
      </c>
      <c r="V84">
        <v>4</v>
      </c>
      <c r="W84" s="86">
        <v>44830</v>
      </c>
      <c r="X84">
        <v>3376</v>
      </c>
      <c r="Y84">
        <v>150</v>
      </c>
      <c r="Z84">
        <v>4</v>
      </c>
      <c r="AA84">
        <v>8557</v>
      </c>
      <c r="AB84" t="s">
        <v>460</v>
      </c>
      <c r="AC84" s="86">
        <v>44831</v>
      </c>
      <c r="AD84">
        <v>0</v>
      </c>
      <c r="AE84">
        <v>0</v>
      </c>
      <c r="AF84">
        <v>71</v>
      </c>
      <c r="AG84">
        <v>88</v>
      </c>
      <c r="AH84">
        <v>3</v>
      </c>
      <c r="AI84" s="86">
        <v>44832</v>
      </c>
      <c r="AJ84">
        <v>1</v>
      </c>
      <c r="AK84">
        <v>0</v>
      </c>
      <c r="AL84">
        <v>51</v>
      </c>
      <c r="AM84">
        <v>72</v>
      </c>
      <c r="AN84">
        <v>2</v>
      </c>
      <c r="AO84" s="86">
        <v>44833</v>
      </c>
      <c r="AP84">
        <v>0</v>
      </c>
      <c r="AQ84">
        <v>0</v>
      </c>
      <c r="AR84">
        <v>33</v>
      </c>
      <c r="AS84">
        <v>46</v>
      </c>
      <c r="AT84">
        <v>3</v>
      </c>
      <c r="AU84">
        <v>370</v>
      </c>
      <c r="AV84" t="s">
        <v>205</v>
      </c>
      <c r="AW84">
        <v>9171</v>
      </c>
      <c r="AX84" t="s">
        <v>461</v>
      </c>
    </row>
    <row r="85" spans="1:50" x14ac:dyDescent="0.25">
      <c r="A85" t="s">
        <v>94</v>
      </c>
      <c r="B85">
        <v>46376</v>
      </c>
      <c r="E85">
        <v>46376</v>
      </c>
      <c r="F85" s="86">
        <v>44827</v>
      </c>
      <c r="G85">
        <v>1</v>
      </c>
      <c r="H85">
        <v>0</v>
      </c>
      <c r="I85">
        <v>147</v>
      </c>
      <c r="J85">
        <v>73</v>
      </c>
      <c r="K85">
        <v>1</v>
      </c>
      <c r="L85" s="86">
        <v>44828</v>
      </c>
      <c r="M85">
        <v>0</v>
      </c>
      <c r="N85">
        <v>39</v>
      </c>
      <c r="O85">
        <v>46</v>
      </c>
      <c r="P85">
        <v>0</v>
      </c>
      <c r="Q85">
        <v>307</v>
      </c>
      <c r="R85" t="s">
        <v>206</v>
      </c>
      <c r="S85" s="86">
        <v>44829</v>
      </c>
      <c r="T85">
        <v>3368</v>
      </c>
      <c r="U85">
        <v>108</v>
      </c>
      <c r="V85">
        <v>1</v>
      </c>
      <c r="W85" s="86">
        <v>44830</v>
      </c>
      <c r="X85">
        <v>2649</v>
      </c>
      <c r="Y85">
        <v>88</v>
      </c>
      <c r="Z85">
        <v>0</v>
      </c>
      <c r="AA85">
        <v>6214</v>
      </c>
      <c r="AB85" t="s">
        <v>462</v>
      </c>
      <c r="AC85" s="86">
        <v>44831</v>
      </c>
      <c r="AD85">
        <v>93</v>
      </c>
      <c r="AE85">
        <v>192</v>
      </c>
      <c r="AF85">
        <v>130</v>
      </c>
      <c r="AG85">
        <v>150</v>
      </c>
      <c r="AH85">
        <v>1</v>
      </c>
      <c r="AI85" s="86">
        <v>44832</v>
      </c>
      <c r="AJ85">
        <v>0</v>
      </c>
      <c r="AK85">
        <v>81</v>
      </c>
      <c r="AL85">
        <v>83</v>
      </c>
      <c r="AM85">
        <v>152</v>
      </c>
      <c r="AN85">
        <v>0</v>
      </c>
      <c r="AO85" s="86">
        <v>44833</v>
      </c>
      <c r="AP85">
        <v>0</v>
      </c>
      <c r="AQ85">
        <v>2</v>
      </c>
      <c r="AR85">
        <v>42</v>
      </c>
      <c r="AS85">
        <v>99</v>
      </c>
      <c r="AT85">
        <v>0</v>
      </c>
      <c r="AU85">
        <v>1025</v>
      </c>
      <c r="AV85" t="s">
        <v>463</v>
      </c>
      <c r="AW85">
        <v>7546</v>
      </c>
      <c r="AX85" t="s">
        <v>464</v>
      </c>
    </row>
    <row r="86" spans="1:50" x14ac:dyDescent="0.25">
      <c r="A86" t="s">
        <v>95</v>
      </c>
      <c r="B86">
        <v>46369</v>
      </c>
      <c r="E86">
        <v>46369</v>
      </c>
      <c r="F86" s="86">
        <v>44827</v>
      </c>
      <c r="G86">
        <v>0</v>
      </c>
      <c r="H86">
        <v>8</v>
      </c>
      <c r="I86">
        <v>262</v>
      </c>
      <c r="J86">
        <v>24</v>
      </c>
      <c r="K86">
        <v>0</v>
      </c>
      <c r="L86" s="86">
        <v>44828</v>
      </c>
      <c r="M86">
        <v>0</v>
      </c>
      <c r="N86">
        <v>0</v>
      </c>
      <c r="O86">
        <v>91</v>
      </c>
      <c r="P86">
        <v>1</v>
      </c>
      <c r="Q86">
        <v>386</v>
      </c>
      <c r="R86" t="s">
        <v>362</v>
      </c>
      <c r="S86" s="86">
        <v>44829</v>
      </c>
      <c r="T86">
        <v>4817</v>
      </c>
      <c r="U86">
        <v>88</v>
      </c>
      <c r="V86">
        <v>3</v>
      </c>
      <c r="W86" s="86">
        <v>44830</v>
      </c>
      <c r="X86">
        <v>5676</v>
      </c>
      <c r="Y86">
        <v>342</v>
      </c>
      <c r="Z86">
        <v>3</v>
      </c>
      <c r="AA86">
        <v>10929</v>
      </c>
      <c r="AB86" t="s">
        <v>465</v>
      </c>
      <c r="AC86" s="86">
        <v>44831</v>
      </c>
      <c r="AD86">
        <v>0</v>
      </c>
      <c r="AE86">
        <v>24</v>
      </c>
      <c r="AF86">
        <v>239</v>
      </c>
      <c r="AG86">
        <v>68</v>
      </c>
      <c r="AH86">
        <v>3</v>
      </c>
      <c r="AI86" s="86">
        <v>44832</v>
      </c>
      <c r="AJ86">
        <v>0</v>
      </c>
      <c r="AK86">
        <v>25</v>
      </c>
      <c r="AL86">
        <v>215</v>
      </c>
      <c r="AM86">
        <v>76</v>
      </c>
      <c r="AN86">
        <v>2</v>
      </c>
      <c r="AO86" s="86">
        <v>44833</v>
      </c>
      <c r="AP86">
        <v>0</v>
      </c>
      <c r="AQ86">
        <v>0</v>
      </c>
      <c r="AR86">
        <v>93</v>
      </c>
      <c r="AS86">
        <v>44</v>
      </c>
      <c r="AT86">
        <v>2</v>
      </c>
      <c r="AU86">
        <v>791</v>
      </c>
      <c r="AV86" t="s">
        <v>260</v>
      </c>
      <c r="AW86">
        <v>12106</v>
      </c>
      <c r="AX86" t="s">
        <v>466</v>
      </c>
    </row>
    <row r="87" spans="1:50" x14ac:dyDescent="0.25">
      <c r="A87" t="s">
        <v>96</v>
      </c>
      <c r="B87">
        <v>63546</v>
      </c>
      <c r="E87">
        <v>63546</v>
      </c>
      <c r="F87" s="86">
        <v>44827</v>
      </c>
      <c r="G87">
        <v>10</v>
      </c>
      <c r="H87">
        <v>5</v>
      </c>
      <c r="I87">
        <v>239</v>
      </c>
      <c r="J87">
        <v>31</v>
      </c>
      <c r="K87">
        <v>1</v>
      </c>
      <c r="L87" s="86">
        <v>44828</v>
      </c>
      <c r="M87">
        <v>0</v>
      </c>
      <c r="N87">
        <v>13</v>
      </c>
      <c r="O87">
        <v>58</v>
      </c>
      <c r="P87">
        <v>0</v>
      </c>
      <c r="Q87">
        <v>357</v>
      </c>
      <c r="R87" t="s">
        <v>467</v>
      </c>
      <c r="S87" s="86">
        <v>44829</v>
      </c>
      <c r="T87">
        <v>6366</v>
      </c>
      <c r="U87">
        <v>80</v>
      </c>
      <c r="V87">
        <v>4</v>
      </c>
      <c r="W87" s="86">
        <v>44830</v>
      </c>
      <c r="X87">
        <v>5439</v>
      </c>
      <c r="Y87">
        <v>111</v>
      </c>
      <c r="Z87">
        <v>3</v>
      </c>
      <c r="AA87">
        <v>12003</v>
      </c>
      <c r="AB87" t="s">
        <v>468</v>
      </c>
      <c r="AC87" s="86">
        <v>44831</v>
      </c>
      <c r="AD87">
        <v>28</v>
      </c>
      <c r="AE87">
        <v>11</v>
      </c>
      <c r="AF87">
        <v>147</v>
      </c>
      <c r="AG87">
        <v>78</v>
      </c>
      <c r="AH87">
        <v>0</v>
      </c>
      <c r="AI87" s="86">
        <v>44832</v>
      </c>
      <c r="AJ87">
        <v>17</v>
      </c>
      <c r="AK87">
        <v>5</v>
      </c>
      <c r="AL87">
        <v>100</v>
      </c>
      <c r="AM87">
        <v>81</v>
      </c>
      <c r="AN87">
        <v>3</v>
      </c>
      <c r="AO87" s="86">
        <v>44833</v>
      </c>
      <c r="AP87">
        <v>39</v>
      </c>
      <c r="AQ87">
        <v>0</v>
      </c>
      <c r="AR87">
        <v>61</v>
      </c>
      <c r="AS87">
        <v>58</v>
      </c>
      <c r="AT87">
        <v>1</v>
      </c>
      <c r="AU87">
        <v>629</v>
      </c>
      <c r="AV87" t="s">
        <v>269</v>
      </c>
      <c r="AW87">
        <v>12989</v>
      </c>
      <c r="AX87" t="s">
        <v>469</v>
      </c>
    </row>
    <row r="88" spans="1:50" x14ac:dyDescent="0.25">
      <c r="A88" t="s">
        <v>97</v>
      </c>
      <c r="B88">
        <v>40401</v>
      </c>
      <c r="E88">
        <v>40401</v>
      </c>
      <c r="F88" s="86">
        <v>44827</v>
      </c>
      <c r="G88">
        <v>0</v>
      </c>
      <c r="H88">
        <v>0</v>
      </c>
      <c r="I88">
        <v>157</v>
      </c>
      <c r="J88">
        <v>52</v>
      </c>
      <c r="K88">
        <v>0</v>
      </c>
      <c r="L88" s="86">
        <v>44828</v>
      </c>
      <c r="M88">
        <v>0</v>
      </c>
      <c r="N88">
        <v>14</v>
      </c>
      <c r="O88">
        <v>72</v>
      </c>
      <c r="P88">
        <v>0</v>
      </c>
      <c r="Q88">
        <v>295</v>
      </c>
      <c r="R88" t="s">
        <v>307</v>
      </c>
      <c r="S88" s="86">
        <v>44829</v>
      </c>
      <c r="T88">
        <v>5415</v>
      </c>
      <c r="U88">
        <v>437</v>
      </c>
      <c r="V88">
        <v>1</v>
      </c>
      <c r="W88" s="86">
        <v>44830</v>
      </c>
      <c r="X88">
        <v>3470</v>
      </c>
      <c r="Y88">
        <v>75</v>
      </c>
      <c r="Z88">
        <v>2</v>
      </c>
      <c r="AA88">
        <v>9400</v>
      </c>
      <c r="AB88" t="s">
        <v>470</v>
      </c>
      <c r="AC88" s="86">
        <v>44831</v>
      </c>
      <c r="AD88">
        <v>72</v>
      </c>
      <c r="AE88">
        <v>0</v>
      </c>
      <c r="AF88">
        <v>127</v>
      </c>
      <c r="AG88">
        <v>91</v>
      </c>
      <c r="AH88">
        <v>0</v>
      </c>
      <c r="AI88" s="86">
        <v>44832</v>
      </c>
      <c r="AJ88">
        <v>0</v>
      </c>
      <c r="AK88">
        <v>13</v>
      </c>
      <c r="AL88">
        <v>112</v>
      </c>
      <c r="AM88">
        <v>99</v>
      </c>
      <c r="AN88">
        <v>1</v>
      </c>
      <c r="AO88" s="86">
        <v>44833</v>
      </c>
      <c r="AP88">
        <v>0</v>
      </c>
      <c r="AQ88">
        <v>0</v>
      </c>
      <c r="AR88">
        <v>52</v>
      </c>
      <c r="AS88">
        <v>61</v>
      </c>
      <c r="AT88">
        <v>0</v>
      </c>
      <c r="AU88">
        <v>628</v>
      </c>
      <c r="AV88" t="s">
        <v>291</v>
      </c>
      <c r="AW88">
        <v>10323</v>
      </c>
      <c r="AX88" t="s">
        <v>471</v>
      </c>
    </row>
    <row r="89" spans="1:50" x14ac:dyDescent="0.25">
      <c r="A89" t="s">
        <v>98</v>
      </c>
      <c r="B89">
        <v>53590</v>
      </c>
      <c r="E89">
        <v>53590</v>
      </c>
      <c r="F89" s="86">
        <v>44827</v>
      </c>
      <c r="G89">
        <v>1</v>
      </c>
      <c r="H89">
        <v>0</v>
      </c>
      <c r="I89">
        <v>139</v>
      </c>
      <c r="J89">
        <v>28</v>
      </c>
      <c r="K89">
        <v>0</v>
      </c>
      <c r="L89" s="86">
        <v>44828</v>
      </c>
      <c r="M89">
        <v>0</v>
      </c>
      <c r="N89">
        <v>0</v>
      </c>
      <c r="O89">
        <v>46</v>
      </c>
      <c r="P89">
        <v>0</v>
      </c>
      <c r="Q89">
        <v>214</v>
      </c>
      <c r="R89" t="s">
        <v>225</v>
      </c>
      <c r="S89" s="86">
        <v>44829</v>
      </c>
      <c r="T89">
        <v>4553</v>
      </c>
      <c r="U89">
        <v>297</v>
      </c>
      <c r="V89">
        <v>1</v>
      </c>
      <c r="W89" s="86">
        <v>44830</v>
      </c>
      <c r="X89">
        <v>3792</v>
      </c>
      <c r="Y89">
        <v>137</v>
      </c>
      <c r="Z89">
        <v>2</v>
      </c>
      <c r="AA89">
        <v>8782</v>
      </c>
      <c r="AB89" t="s">
        <v>472</v>
      </c>
      <c r="AC89" s="86">
        <v>44831</v>
      </c>
      <c r="AD89">
        <v>0</v>
      </c>
      <c r="AE89">
        <v>0</v>
      </c>
      <c r="AF89">
        <v>144</v>
      </c>
      <c r="AG89">
        <v>88</v>
      </c>
      <c r="AH89">
        <v>1</v>
      </c>
      <c r="AI89" s="86">
        <v>44832</v>
      </c>
      <c r="AJ89">
        <v>0</v>
      </c>
      <c r="AK89">
        <v>0</v>
      </c>
      <c r="AL89">
        <v>123</v>
      </c>
      <c r="AM89">
        <v>84</v>
      </c>
      <c r="AN89">
        <v>10</v>
      </c>
      <c r="AO89" s="86">
        <v>44833</v>
      </c>
      <c r="AP89">
        <v>8</v>
      </c>
      <c r="AQ89">
        <v>1</v>
      </c>
      <c r="AR89">
        <v>53</v>
      </c>
      <c r="AS89">
        <v>58</v>
      </c>
      <c r="AT89">
        <v>0</v>
      </c>
      <c r="AU89">
        <v>570</v>
      </c>
      <c r="AV89" t="s">
        <v>473</v>
      </c>
      <c r="AW89">
        <v>9566</v>
      </c>
      <c r="AX89" t="s">
        <v>474</v>
      </c>
    </row>
    <row r="90" spans="1:50" x14ac:dyDescent="0.25">
      <c r="A90" t="s">
        <v>99</v>
      </c>
      <c r="B90">
        <v>44743</v>
      </c>
      <c r="E90">
        <v>44743</v>
      </c>
      <c r="F90" s="86">
        <v>44827</v>
      </c>
      <c r="G90">
        <v>0</v>
      </c>
      <c r="H90">
        <v>29</v>
      </c>
      <c r="I90">
        <v>195</v>
      </c>
      <c r="J90">
        <v>17</v>
      </c>
      <c r="K90">
        <v>0</v>
      </c>
      <c r="L90" s="86">
        <v>44828</v>
      </c>
      <c r="M90">
        <v>26</v>
      </c>
      <c r="N90">
        <v>1</v>
      </c>
      <c r="O90">
        <v>124</v>
      </c>
      <c r="P90">
        <v>1</v>
      </c>
      <c r="Q90">
        <v>393</v>
      </c>
      <c r="R90" t="s">
        <v>475</v>
      </c>
      <c r="S90" s="86">
        <v>44829</v>
      </c>
      <c r="T90">
        <v>5334</v>
      </c>
      <c r="U90">
        <v>0</v>
      </c>
      <c r="V90">
        <v>2</v>
      </c>
      <c r="W90" s="86">
        <v>44830</v>
      </c>
      <c r="X90">
        <v>5472</v>
      </c>
      <c r="Y90">
        <v>500</v>
      </c>
      <c r="Z90">
        <v>4</v>
      </c>
      <c r="AA90">
        <v>11312</v>
      </c>
      <c r="AB90" t="s">
        <v>476</v>
      </c>
      <c r="AC90" s="86">
        <v>44831</v>
      </c>
      <c r="AD90">
        <v>0</v>
      </c>
      <c r="AE90">
        <v>44</v>
      </c>
      <c r="AF90">
        <v>142</v>
      </c>
      <c r="AG90">
        <v>70</v>
      </c>
      <c r="AH90">
        <v>7</v>
      </c>
      <c r="AI90" s="86">
        <v>44832</v>
      </c>
      <c r="AJ90">
        <v>12</v>
      </c>
      <c r="AK90">
        <v>5</v>
      </c>
      <c r="AL90">
        <v>137</v>
      </c>
      <c r="AM90">
        <v>62</v>
      </c>
      <c r="AN90">
        <v>2</v>
      </c>
      <c r="AO90" s="86">
        <v>44833</v>
      </c>
      <c r="AP90">
        <v>0</v>
      </c>
      <c r="AQ90">
        <v>0</v>
      </c>
      <c r="AR90">
        <v>63</v>
      </c>
      <c r="AS90">
        <v>30</v>
      </c>
      <c r="AT90">
        <v>0</v>
      </c>
      <c r="AU90">
        <v>574</v>
      </c>
      <c r="AV90" t="s">
        <v>287</v>
      </c>
      <c r="AW90">
        <v>12279</v>
      </c>
      <c r="AX90" t="s">
        <v>253</v>
      </c>
    </row>
    <row r="91" spans="1:50" x14ac:dyDescent="0.25">
      <c r="A91" t="s">
        <v>100</v>
      </c>
      <c r="B91">
        <v>50092</v>
      </c>
      <c r="E91">
        <v>50092</v>
      </c>
      <c r="F91" s="86">
        <v>44827</v>
      </c>
      <c r="G91">
        <v>10</v>
      </c>
      <c r="H91">
        <v>0</v>
      </c>
      <c r="I91">
        <v>183</v>
      </c>
      <c r="J91">
        <v>36</v>
      </c>
      <c r="K91">
        <v>0</v>
      </c>
      <c r="L91" s="86">
        <v>44828</v>
      </c>
      <c r="M91">
        <v>3</v>
      </c>
      <c r="N91">
        <v>11</v>
      </c>
      <c r="O91">
        <v>71</v>
      </c>
      <c r="P91">
        <v>1</v>
      </c>
      <c r="Q91">
        <v>315</v>
      </c>
      <c r="R91" t="s">
        <v>451</v>
      </c>
      <c r="S91" s="86">
        <v>44829</v>
      </c>
      <c r="T91">
        <v>7266</v>
      </c>
      <c r="U91">
        <v>148</v>
      </c>
      <c r="V91">
        <v>3</v>
      </c>
      <c r="W91" s="86">
        <v>44830</v>
      </c>
      <c r="X91">
        <v>6486</v>
      </c>
      <c r="Y91">
        <v>107</v>
      </c>
      <c r="Z91">
        <v>6</v>
      </c>
      <c r="AA91">
        <v>14016</v>
      </c>
      <c r="AB91" t="s">
        <v>477</v>
      </c>
      <c r="AC91" s="86">
        <v>44831</v>
      </c>
      <c r="AD91">
        <v>0</v>
      </c>
      <c r="AE91">
        <v>14</v>
      </c>
      <c r="AF91">
        <v>181</v>
      </c>
      <c r="AG91">
        <v>127</v>
      </c>
      <c r="AH91">
        <v>1</v>
      </c>
      <c r="AI91" s="86">
        <v>44832</v>
      </c>
      <c r="AJ91">
        <v>0</v>
      </c>
      <c r="AK91">
        <v>0</v>
      </c>
      <c r="AL91">
        <v>106</v>
      </c>
      <c r="AM91">
        <v>101</v>
      </c>
      <c r="AN91">
        <v>1</v>
      </c>
      <c r="AO91" s="86">
        <v>44833</v>
      </c>
      <c r="AP91">
        <v>0</v>
      </c>
      <c r="AQ91">
        <v>0</v>
      </c>
      <c r="AR91">
        <v>66</v>
      </c>
      <c r="AS91">
        <v>60</v>
      </c>
      <c r="AT91">
        <v>1</v>
      </c>
      <c r="AU91">
        <v>658</v>
      </c>
      <c r="AV91" t="s">
        <v>478</v>
      </c>
      <c r="AW91">
        <v>14989</v>
      </c>
      <c r="AX91" t="s">
        <v>479</v>
      </c>
    </row>
    <row r="92" spans="1:50" x14ac:dyDescent="0.25">
      <c r="A92" t="s">
        <v>101</v>
      </c>
      <c r="B92">
        <v>32505</v>
      </c>
      <c r="E92">
        <v>32505</v>
      </c>
      <c r="F92" s="86">
        <v>44827</v>
      </c>
      <c r="G92">
        <v>0</v>
      </c>
      <c r="H92">
        <v>8</v>
      </c>
      <c r="I92">
        <v>437</v>
      </c>
      <c r="J92">
        <v>43</v>
      </c>
      <c r="K92">
        <v>2</v>
      </c>
      <c r="L92" s="86">
        <v>44828</v>
      </c>
      <c r="M92">
        <v>0</v>
      </c>
      <c r="N92">
        <v>1</v>
      </c>
      <c r="O92">
        <v>144</v>
      </c>
      <c r="P92">
        <v>1</v>
      </c>
      <c r="Q92">
        <v>636</v>
      </c>
      <c r="R92" t="s">
        <v>480</v>
      </c>
      <c r="S92" s="86">
        <v>44829</v>
      </c>
      <c r="T92">
        <v>2596</v>
      </c>
      <c r="U92">
        <v>198</v>
      </c>
      <c r="V92">
        <v>11</v>
      </c>
      <c r="W92" s="86">
        <v>44830</v>
      </c>
      <c r="X92">
        <v>2069</v>
      </c>
      <c r="Y92">
        <v>19</v>
      </c>
      <c r="Z92">
        <v>4</v>
      </c>
      <c r="AA92">
        <v>4897</v>
      </c>
      <c r="AB92" t="s">
        <v>481</v>
      </c>
      <c r="AC92" s="86">
        <v>44831</v>
      </c>
      <c r="AD92">
        <v>1</v>
      </c>
      <c r="AE92">
        <v>12</v>
      </c>
      <c r="AF92">
        <v>157</v>
      </c>
      <c r="AG92">
        <v>103</v>
      </c>
      <c r="AH92">
        <v>9</v>
      </c>
      <c r="AI92" s="86">
        <v>44832</v>
      </c>
      <c r="AJ92">
        <v>1</v>
      </c>
      <c r="AK92">
        <v>0</v>
      </c>
      <c r="AL92">
        <v>109</v>
      </c>
      <c r="AM92">
        <v>72</v>
      </c>
      <c r="AN92">
        <v>2</v>
      </c>
      <c r="AO92" s="86">
        <v>44833</v>
      </c>
      <c r="AP92">
        <v>0</v>
      </c>
      <c r="AQ92">
        <v>0</v>
      </c>
      <c r="AR92">
        <v>40</v>
      </c>
      <c r="AS92">
        <v>46</v>
      </c>
      <c r="AT92">
        <v>1</v>
      </c>
      <c r="AU92">
        <v>553</v>
      </c>
      <c r="AV92" t="s">
        <v>380</v>
      </c>
      <c r="AW92">
        <v>6086</v>
      </c>
      <c r="AX92" t="s">
        <v>312</v>
      </c>
    </row>
    <row r="93" spans="1:50" x14ac:dyDescent="0.25">
      <c r="A93" t="s">
        <v>102</v>
      </c>
      <c r="B93">
        <v>52049</v>
      </c>
      <c r="E93">
        <v>52049</v>
      </c>
      <c r="F93" s="86">
        <v>44827</v>
      </c>
      <c r="G93">
        <v>0</v>
      </c>
      <c r="H93">
        <v>0</v>
      </c>
      <c r="I93">
        <v>231</v>
      </c>
      <c r="J93">
        <v>56</v>
      </c>
      <c r="K93">
        <v>0</v>
      </c>
      <c r="L93" s="86">
        <v>44828</v>
      </c>
      <c r="M93">
        <v>0</v>
      </c>
      <c r="N93">
        <v>9</v>
      </c>
      <c r="O93">
        <v>82</v>
      </c>
      <c r="P93">
        <v>0</v>
      </c>
      <c r="Q93">
        <v>378</v>
      </c>
      <c r="R93" t="s">
        <v>307</v>
      </c>
      <c r="S93" s="86">
        <v>44829</v>
      </c>
      <c r="T93">
        <v>7137</v>
      </c>
      <c r="U93">
        <v>539</v>
      </c>
      <c r="V93">
        <v>2</v>
      </c>
      <c r="W93" s="86">
        <v>44830</v>
      </c>
      <c r="X93">
        <v>5540</v>
      </c>
      <c r="Y93">
        <v>513</v>
      </c>
      <c r="Z93">
        <v>2</v>
      </c>
      <c r="AA93">
        <v>13733</v>
      </c>
      <c r="AB93" t="s">
        <v>482</v>
      </c>
      <c r="AC93" s="86">
        <v>44831</v>
      </c>
      <c r="AD93">
        <v>0</v>
      </c>
      <c r="AE93">
        <v>9</v>
      </c>
      <c r="AF93">
        <v>185</v>
      </c>
      <c r="AG93">
        <v>112</v>
      </c>
      <c r="AH93">
        <v>2</v>
      </c>
      <c r="AI93" s="86">
        <v>44832</v>
      </c>
      <c r="AJ93">
        <v>0</v>
      </c>
      <c r="AK93">
        <v>5</v>
      </c>
      <c r="AL93">
        <v>129</v>
      </c>
      <c r="AM93">
        <v>140</v>
      </c>
      <c r="AN93">
        <v>2</v>
      </c>
      <c r="AO93" s="86">
        <v>44833</v>
      </c>
      <c r="AP93">
        <v>0</v>
      </c>
      <c r="AQ93">
        <v>3</v>
      </c>
      <c r="AR93">
        <v>78</v>
      </c>
      <c r="AS93">
        <v>81</v>
      </c>
      <c r="AT93">
        <v>0</v>
      </c>
      <c r="AU93">
        <v>746</v>
      </c>
      <c r="AV93" t="s">
        <v>483</v>
      </c>
      <c r="AW93">
        <v>14857</v>
      </c>
      <c r="AX93" t="s">
        <v>484</v>
      </c>
    </row>
    <row r="94" spans="1:50" x14ac:dyDescent="0.25">
      <c r="A94" t="s">
        <v>103</v>
      </c>
      <c r="B94">
        <v>45718</v>
      </c>
      <c r="E94">
        <v>45718</v>
      </c>
      <c r="F94" s="86">
        <v>44827</v>
      </c>
      <c r="G94">
        <v>6</v>
      </c>
      <c r="H94">
        <v>33</v>
      </c>
      <c r="I94">
        <v>217</v>
      </c>
      <c r="J94">
        <v>42</v>
      </c>
      <c r="K94">
        <v>0</v>
      </c>
      <c r="L94" s="86">
        <v>44828</v>
      </c>
      <c r="M94">
        <v>28</v>
      </c>
      <c r="N94">
        <v>9</v>
      </c>
      <c r="O94">
        <v>94</v>
      </c>
      <c r="P94">
        <v>1</v>
      </c>
      <c r="Q94">
        <v>430</v>
      </c>
      <c r="R94" t="s">
        <v>214</v>
      </c>
      <c r="S94" s="86">
        <v>44829</v>
      </c>
      <c r="T94">
        <v>5968</v>
      </c>
      <c r="U94">
        <v>250</v>
      </c>
      <c r="V94">
        <v>3</v>
      </c>
      <c r="W94" s="86">
        <v>44830</v>
      </c>
      <c r="X94">
        <v>5043</v>
      </c>
      <c r="Y94">
        <v>199</v>
      </c>
      <c r="Z94">
        <v>1</v>
      </c>
      <c r="AA94">
        <v>11464</v>
      </c>
      <c r="AB94" t="s">
        <v>485</v>
      </c>
      <c r="AC94" s="86">
        <v>44831</v>
      </c>
      <c r="AD94">
        <v>0</v>
      </c>
      <c r="AE94">
        <v>0</v>
      </c>
      <c r="AF94">
        <v>169</v>
      </c>
      <c r="AG94">
        <v>92</v>
      </c>
      <c r="AH94">
        <v>0</v>
      </c>
      <c r="AI94" s="86">
        <v>44832</v>
      </c>
      <c r="AJ94">
        <v>25</v>
      </c>
      <c r="AK94">
        <v>0</v>
      </c>
      <c r="AL94">
        <v>129</v>
      </c>
      <c r="AM94">
        <v>102</v>
      </c>
      <c r="AN94">
        <v>1</v>
      </c>
      <c r="AO94" s="86">
        <v>44833</v>
      </c>
      <c r="AP94">
        <v>4</v>
      </c>
      <c r="AQ94">
        <v>0</v>
      </c>
      <c r="AR94">
        <v>57</v>
      </c>
      <c r="AS94">
        <v>47</v>
      </c>
      <c r="AT94">
        <v>2</v>
      </c>
      <c r="AU94">
        <v>628</v>
      </c>
      <c r="AV94" t="s">
        <v>314</v>
      </c>
      <c r="AW94">
        <v>12522</v>
      </c>
      <c r="AX94" t="s">
        <v>486</v>
      </c>
    </row>
    <row r="95" spans="1:50" x14ac:dyDescent="0.25">
      <c r="A95" t="s">
        <v>104</v>
      </c>
      <c r="B95">
        <v>63855</v>
      </c>
      <c r="E95">
        <v>63855</v>
      </c>
      <c r="F95" s="86">
        <v>44827</v>
      </c>
      <c r="G95">
        <v>0</v>
      </c>
      <c r="H95">
        <v>0</v>
      </c>
      <c r="I95">
        <v>187</v>
      </c>
      <c r="J95">
        <v>62</v>
      </c>
      <c r="K95">
        <v>1</v>
      </c>
      <c r="L95" s="86">
        <v>44828</v>
      </c>
      <c r="M95">
        <v>51</v>
      </c>
      <c r="N95">
        <v>9</v>
      </c>
      <c r="O95">
        <v>61</v>
      </c>
      <c r="P95">
        <v>3</v>
      </c>
      <c r="Q95">
        <v>374</v>
      </c>
      <c r="R95" t="s">
        <v>459</v>
      </c>
      <c r="S95" s="86">
        <v>44829</v>
      </c>
      <c r="T95">
        <v>8717</v>
      </c>
      <c r="U95">
        <v>479</v>
      </c>
      <c r="V95">
        <v>3</v>
      </c>
      <c r="W95" s="86">
        <v>44830</v>
      </c>
      <c r="X95">
        <v>7100</v>
      </c>
      <c r="Y95">
        <v>148</v>
      </c>
      <c r="Z95">
        <v>3</v>
      </c>
      <c r="AA95">
        <v>16450</v>
      </c>
      <c r="AB95" t="s">
        <v>487</v>
      </c>
      <c r="AC95" s="86">
        <v>44831</v>
      </c>
      <c r="AD95">
        <v>18</v>
      </c>
      <c r="AE95">
        <v>1</v>
      </c>
      <c r="AF95">
        <v>151</v>
      </c>
      <c r="AG95">
        <v>151</v>
      </c>
      <c r="AH95">
        <v>0</v>
      </c>
      <c r="AI95" s="86">
        <v>44832</v>
      </c>
      <c r="AJ95">
        <v>0</v>
      </c>
      <c r="AK95">
        <v>7</v>
      </c>
      <c r="AL95">
        <v>99</v>
      </c>
      <c r="AM95">
        <v>131</v>
      </c>
      <c r="AN95">
        <v>8</v>
      </c>
      <c r="AO95" s="86">
        <v>44833</v>
      </c>
      <c r="AP95">
        <v>0</v>
      </c>
      <c r="AQ95">
        <v>0</v>
      </c>
      <c r="AR95">
        <v>52</v>
      </c>
      <c r="AS95">
        <v>79</v>
      </c>
      <c r="AT95">
        <v>3</v>
      </c>
      <c r="AU95">
        <v>700</v>
      </c>
      <c r="AV95" t="s">
        <v>411</v>
      </c>
      <c r="AW95">
        <v>17524</v>
      </c>
      <c r="AX95" t="s">
        <v>253</v>
      </c>
    </row>
    <row r="96" spans="1:50" x14ac:dyDescent="0.25">
      <c r="A96" t="s">
        <v>105</v>
      </c>
      <c r="B96">
        <v>46290</v>
      </c>
      <c r="E96">
        <v>46290</v>
      </c>
      <c r="F96" s="86">
        <v>44827</v>
      </c>
      <c r="G96">
        <v>71</v>
      </c>
      <c r="H96">
        <v>0</v>
      </c>
      <c r="I96">
        <v>165</v>
      </c>
      <c r="J96">
        <v>156</v>
      </c>
      <c r="K96">
        <v>3</v>
      </c>
      <c r="L96" s="86">
        <v>44828</v>
      </c>
      <c r="M96">
        <v>0</v>
      </c>
      <c r="N96">
        <v>15</v>
      </c>
      <c r="O96">
        <v>82</v>
      </c>
      <c r="P96">
        <v>4</v>
      </c>
      <c r="Q96">
        <v>496</v>
      </c>
      <c r="R96" t="s">
        <v>488</v>
      </c>
      <c r="S96" s="86">
        <v>44829</v>
      </c>
      <c r="T96">
        <v>6317</v>
      </c>
      <c r="U96">
        <v>440</v>
      </c>
      <c r="V96">
        <v>6</v>
      </c>
      <c r="W96" s="86">
        <v>44830</v>
      </c>
      <c r="X96">
        <v>4397</v>
      </c>
      <c r="Y96">
        <v>345</v>
      </c>
      <c r="Z96">
        <v>4</v>
      </c>
      <c r="AA96">
        <v>11509</v>
      </c>
      <c r="AB96" t="s">
        <v>489</v>
      </c>
      <c r="AC96" s="86">
        <v>44831</v>
      </c>
      <c r="AD96">
        <v>1</v>
      </c>
      <c r="AE96">
        <v>0</v>
      </c>
      <c r="AF96">
        <v>145</v>
      </c>
      <c r="AG96">
        <v>300</v>
      </c>
      <c r="AH96">
        <v>4</v>
      </c>
      <c r="AI96" s="86">
        <v>44832</v>
      </c>
      <c r="AJ96">
        <v>0</v>
      </c>
      <c r="AK96">
        <v>123</v>
      </c>
      <c r="AL96">
        <v>109</v>
      </c>
      <c r="AM96">
        <v>240</v>
      </c>
      <c r="AN96">
        <v>2</v>
      </c>
      <c r="AO96" s="86">
        <v>44833</v>
      </c>
      <c r="AP96">
        <v>0</v>
      </c>
      <c r="AQ96">
        <v>0</v>
      </c>
      <c r="AR96">
        <v>78</v>
      </c>
      <c r="AS96">
        <v>126</v>
      </c>
      <c r="AT96">
        <v>1</v>
      </c>
      <c r="AU96">
        <v>1129</v>
      </c>
      <c r="AV96" t="s">
        <v>490</v>
      </c>
      <c r="AW96">
        <v>13134</v>
      </c>
      <c r="AX96" t="s">
        <v>491</v>
      </c>
    </row>
    <row r="97" spans="1:50" x14ac:dyDescent="0.25">
      <c r="A97" t="s">
        <v>106</v>
      </c>
      <c r="B97">
        <v>51263</v>
      </c>
      <c r="E97">
        <v>51263</v>
      </c>
      <c r="F97" s="86">
        <v>44827</v>
      </c>
      <c r="G97">
        <v>80</v>
      </c>
      <c r="H97">
        <v>0</v>
      </c>
      <c r="I97">
        <v>202</v>
      </c>
      <c r="J97">
        <v>85</v>
      </c>
      <c r="K97">
        <v>3</v>
      </c>
      <c r="L97" s="86">
        <v>44828</v>
      </c>
      <c r="M97">
        <v>21</v>
      </c>
      <c r="N97">
        <v>0</v>
      </c>
      <c r="O97">
        <v>127</v>
      </c>
      <c r="P97">
        <v>2</v>
      </c>
      <c r="Q97">
        <v>520</v>
      </c>
      <c r="R97" t="s">
        <v>492</v>
      </c>
      <c r="S97" s="86">
        <v>44829</v>
      </c>
      <c r="T97">
        <v>5846</v>
      </c>
      <c r="U97">
        <v>370</v>
      </c>
      <c r="V97">
        <v>4</v>
      </c>
      <c r="W97" s="86">
        <v>44830</v>
      </c>
      <c r="X97">
        <v>3990</v>
      </c>
      <c r="Y97">
        <v>327</v>
      </c>
      <c r="Z97">
        <v>10</v>
      </c>
      <c r="AA97">
        <v>10547</v>
      </c>
      <c r="AB97" t="s">
        <v>493</v>
      </c>
      <c r="AC97" s="86">
        <v>44831</v>
      </c>
      <c r="AD97">
        <v>21</v>
      </c>
      <c r="AE97">
        <v>10</v>
      </c>
      <c r="AF97">
        <v>211</v>
      </c>
      <c r="AG97">
        <v>168</v>
      </c>
      <c r="AH97">
        <v>3</v>
      </c>
      <c r="AI97" s="86">
        <v>44832</v>
      </c>
      <c r="AJ97">
        <v>0</v>
      </c>
      <c r="AK97">
        <v>0</v>
      </c>
      <c r="AL97">
        <v>139</v>
      </c>
      <c r="AM97">
        <v>138</v>
      </c>
      <c r="AN97">
        <v>2</v>
      </c>
      <c r="AO97" s="86">
        <v>44833</v>
      </c>
      <c r="AP97">
        <v>0</v>
      </c>
      <c r="AQ97">
        <v>0</v>
      </c>
      <c r="AR97">
        <v>52</v>
      </c>
      <c r="AS97">
        <v>69</v>
      </c>
      <c r="AT97">
        <v>4</v>
      </c>
      <c r="AU97">
        <v>817</v>
      </c>
      <c r="AV97" t="s">
        <v>284</v>
      </c>
      <c r="AW97">
        <v>11884</v>
      </c>
      <c r="AX97" t="s">
        <v>494</v>
      </c>
    </row>
    <row r="98" spans="1:50" x14ac:dyDescent="0.25">
      <c r="A98" t="s">
        <v>107</v>
      </c>
      <c r="B98">
        <v>53792</v>
      </c>
      <c r="E98">
        <v>53792</v>
      </c>
      <c r="F98" s="86">
        <v>44827</v>
      </c>
      <c r="G98">
        <v>1</v>
      </c>
      <c r="H98">
        <v>23</v>
      </c>
      <c r="I98">
        <v>159</v>
      </c>
      <c r="J98">
        <v>43</v>
      </c>
      <c r="K98">
        <v>0</v>
      </c>
      <c r="L98" s="86">
        <v>44828</v>
      </c>
      <c r="M98">
        <v>2</v>
      </c>
      <c r="N98">
        <v>11</v>
      </c>
      <c r="O98">
        <v>48</v>
      </c>
      <c r="P98">
        <v>0</v>
      </c>
      <c r="Q98">
        <v>287</v>
      </c>
      <c r="R98" t="s">
        <v>198</v>
      </c>
      <c r="S98" s="86">
        <v>44829</v>
      </c>
      <c r="T98">
        <v>4090</v>
      </c>
      <c r="U98">
        <v>123</v>
      </c>
      <c r="V98">
        <v>0</v>
      </c>
      <c r="W98" s="86">
        <v>44830</v>
      </c>
      <c r="X98">
        <v>3192</v>
      </c>
      <c r="Y98">
        <v>129</v>
      </c>
      <c r="Z98">
        <v>0</v>
      </c>
      <c r="AA98">
        <v>7534</v>
      </c>
      <c r="AB98" t="s">
        <v>495</v>
      </c>
      <c r="AC98" s="86">
        <v>44831</v>
      </c>
      <c r="AD98">
        <v>0</v>
      </c>
      <c r="AE98">
        <v>3</v>
      </c>
      <c r="AF98">
        <v>142</v>
      </c>
      <c r="AG98">
        <v>84</v>
      </c>
      <c r="AH98">
        <v>1</v>
      </c>
      <c r="AI98" s="86">
        <v>44832</v>
      </c>
      <c r="AJ98">
        <v>0</v>
      </c>
      <c r="AK98">
        <v>0</v>
      </c>
      <c r="AL98">
        <v>132</v>
      </c>
      <c r="AM98">
        <v>78</v>
      </c>
      <c r="AN98">
        <v>0</v>
      </c>
      <c r="AO98" s="86">
        <v>44833</v>
      </c>
      <c r="AP98">
        <v>0</v>
      </c>
      <c r="AQ98">
        <v>0</v>
      </c>
      <c r="AR98">
        <v>61</v>
      </c>
      <c r="AS98">
        <v>56</v>
      </c>
      <c r="AT98">
        <v>0</v>
      </c>
      <c r="AU98">
        <v>557</v>
      </c>
      <c r="AV98" t="s">
        <v>311</v>
      </c>
      <c r="AW98">
        <v>8378</v>
      </c>
      <c r="AX98" t="s">
        <v>496</v>
      </c>
    </row>
    <row r="99" spans="1:50" x14ac:dyDescent="0.25">
      <c r="A99" t="s">
        <v>108</v>
      </c>
      <c r="B99">
        <v>44478</v>
      </c>
      <c r="E99">
        <v>44478</v>
      </c>
      <c r="F99" s="86">
        <v>44827</v>
      </c>
      <c r="G99">
        <v>0</v>
      </c>
      <c r="H99">
        <v>0</v>
      </c>
      <c r="I99">
        <v>481</v>
      </c>
      <c r="J99">
        <v>44</v>
      </c>
      <c r="K99">
        <v>1</v>
      </c>
      <c r="L99" s="86">
        <v>44828</v>
      </c>
      <c r="M99">
        <v>0</v>
      </c>
      <c r="N99">
        <v>0</v>
      </c>
      <c r="O99">
        <v>207</v>
      </c>
      <c r="P99">
        <v>3</v>
      </c>
      <c r="Q99">
        <v>736</v>
      </c>
      <c r="R99" t="s">
        <v>383</v>
      </c>
      <c r="S99" s="86">
        <v>44829</v>
      </c>
      <c r="T99">
        <v>4589</v>
      </c>
      <c r="U99">
        <v>312</v>
      </c>
      <c r="V99">
        <v>12</v>
      </c>
      <c r="W99" s="86">
        <v>44830</v>
      </c>
      <c r="X99">
        <v>3655</v>
      </c>
      <c r="Y99">
        <v>205</v>
      </c>
      <c r="Z99">
        <v>16</v>
      </c>
      <c r="AA99">
        <v>8789</v>
      </c>
      <c r="AB99" t="s">
        <v>497</v>
      </c>
      <c r="AC99" s="86">
        <v>44831</v>
      </c>
      <c r="AD99">
        <v>23</v>
      </c>
      <c r="AE99">
        <v>3</v>
      </c>
      <c r="AF99">
        <v>231</v>
      </c>
      <c r="AG99">
        <v>108</v>
      </c>
      <c r="AH99">
        <v>7</v>
      </c>
      <c r="AI99" s="86">
        <v>44832</v>
      </c>
      <c r="AJ99">
        <v>1</v>
      </c>
      <c r="AK99">
        <v>0</v>
      </c>
      <c r="AL99">
        <v>133</v>
      </c>
      <c r="AM99">
        <v>92</v>
      </c>
      <c r="AN99">
        <v>1</v>
      </c>
      <c r="AO99" s="86">
        <v>44833</v>
      </c>
      <c r="AP99">
        <v>0</v>
      </c>
      <c r="AQ99">
        <v>0</v>
      </c>
      <c r="AR99">
        <v>63</v>
      </c>
      <c r="AS99">
        <v>60</v>
      </c>
      <c r="AT99">
        <v>0</v>
      </c>
      <c r="AU99">
        <v>722</v>
      </c>
      <c r="AV99" t="s">
        <v>498</v>
      </c>
      <c r="AW99">
        <v>10247</v>
      </c>
      <c r="AX99" t="s">
        <v>280</v>
      </c>
    </row>
    <row r="100" spans="1:50" x14ac:dyDescent="0.25">
      <c r="A100" t="s">
        <v>109</v>
      </c>
      <c r="B100">
        <v>52235</v>
      </c>
      <c r="E100">
        <v>52235</v>
      </c>
      <c r="F100" s="86">
        <v>44827</v>
      </c>
      <c r="G100">
        <v>0</v>
      </c>
      <c r="H100">
        <v>47</v>
      </c>
      <c r="I100">
        <v>175</v>
      </c>
      <c r="J100">
        <v>93</v>
      </c>
      <c r="K100">
        <v>0</v>
      </c>
      <c r="L100" s="86">
        <v>44828</v>
      </c>
      <c r="M100">
        <v>0</v>
      </c>
      <c r="N100">
        <v>38</v>
      </c>
      <c r="O100">
        <v>139</v>
      </c>
      <c r="P100">
        <v>0</v>
      </c>
      <c r="Q100">
        <v>492</v>
      </c>
      <c r="R100" t="s">
        <v>214</v>
      </c>
      <c r="S100" s="86">
        <v>44829</v>
      </c>
      <c r="T100">
        <v>6935</v>
      </c>
      <c r="U100">
        <v>874</v>
      </c>
      <c r="V100">
        <v>0</v>
      </c>
      <c r="W100" s="86">
        <v>44830</v>
      </c>
      <c r="X100">
        <v>5443</v>
      </c>
      <c r="Y100">
        <v>427</v>
      </c>
      <c r="Z100">
        <v>1</v>
      </c>
      <c r="AA100">
        <v>13680</v>
      </c>
      <c r="AB100" t="s">
        <v>499</v>
      </c>
      <c r="AC100" s="86">
        <v>44831</v>
      </c>
      <c r="AD100">
        <v>0</v>
      </c>
      <c r="AE100">
        <v>18</v>
      </c>
      <c r="AF100">
        <v>146</v>
      </c>
      <c r="AG100">
        <v>189</v>
      </c>
      <c r="AH100">
        <v>2</v>
      </c>
      <c r="AI100" s="86">
        <v>44832</v>
      </c>
      <c r="AJ100">
        <v>1</v>
      </c>
      <c r="AK100">
        <v>8</v>
      </c>
      <c r="AL100">
        <v>164</v>
      </c>
      <c r="AM100">
        <v>237</v>
      </c>
      <c r="AN100">
        <v>1</v>
      </c>
      <c r="AO100" s="86">
        <v>44833</v>
      </c>
      <c r="AP100">
        <v>0</v>
      </c>
      <c r="AQ100">
        <v>0</v>
      </c>
      <c r="AR100">
        <v>77</v>
      </c>
      <c r="AS100">
        <v>122</v>
      </c>
      <c r="AT100">
        <v>1</v>
      </c>
      <c r="AU100">
        <v>966</v>
      </c>
      <c r="AV100" t="s">
        <v>500</v>
      </c>
      <c r="AW100">
        <v>15138</v>
      </c>
      <c r="AX100" t="s">
        <v>501</v>
      </c>
    </row>
    <row r="101" spans="1:50" x14ac:dyDescent="0.25">
      <c r="A101" t="s">
        <v>110</v>
      </c>
      <c r="B101">
        <v>46307</v>
      </c>
      <c r="E101">
        <v>46307</v>
      </c>
      <c r="F101" s="86">
        <v>44827</v>
      </c>
      <c r="G101">
        <v>1</v>
      </c>
      <c r="H101">
        <v>0</v>
      </c>
      <c r="I101">
        <v>101</v>
      </c>
      <c r="J101">
        <v>26</v>
      </c>
      <c r="K101">
        <v>0</v>
      </c>
      <c r="L101" s="86">
        <v>44828</v>
      </c>
      <c r="M101">
        <v>2</v>
      </c>
      <c r="N101">
        <v>0</v>
      </c>
      <c r="O101">
        <v>32</v>
      </c>
      <c r="P101">
        <v>0</v>
      </c>
      <c r="Q101">
        <v>162</v>
      </c>
      <c r="R101" t="s">
        <v>201</v>
      </c>
      <c r="S101" s="86">
        <v>44829</v>
      </c>
      <c r="T101">
        <v>4893</v>
      </c>
      <c r="U101">
        <v>66</v>
      </c>
      <c r="V101">
        <v>1</v>
      </c>
      <c r="W101" s="86">
        <v>44830</v>
      </c>
      <c r="X101">
        <v>4478</v>
      </c>
      <c r="Y101">
        <v>44</v>
      </c>
      <c r="Z101">
        <v>1</v>
      </c>
      <c r="AA101">
        <v>9483</v>
      </c>
      <c r="AB101" t="s">
        <v>502</v>
      </c>
      <c r="AC101" s="86">
        <v>44831</v>
      </c>
      <c r="AD101">
        <v>0</v>
      </c>
      <c r="AE101">
        <v>15</v>
      </c>
      <c r="AF101">
        <v>62</v>
      </c>
      <c r="AG101">
        <v>79</v>
      </c>
      <c r="AH101">
        <v>1</v>
      </c>
      <c r="AI101" s="86">
        <v>44832</v>
      </c>
      <c r="AJ101">
        <v>0</v>
      </c>
      <c r="AK101">
        <v>16</v>
      </c>
      <c r="AL101">
        <v>64</v>
      </c>
      <c r="AM101">
        <v>55</v>
      </c>
      <c r="AN101">
        <v>1</v>
      </c>
      <c r="AO101" s="86">
        <v>44833</v>
      </c>
      <c r="AP101">
        <v>0</v>
      </c>
      <c r="AQ101">
        <v>0</v>
      </c>
      <c r="AR101">
        <v>29</v>
      </c>
      <c r="AS101">
        <v>51</v>
      </c>
      <c r="AT101">
        <v>0</v>
      </c>
      <c r="AU101">
        <v>373</v>
      </c>
      <c r="AV101" t="s">
        <v>319</v>
      </c>
      <c r="AW101">
        <v>10018</v>
      </c>
      <c r="AX101" t="s">
        <v>394</v>
      </c>
    </row>
    <row r="102" spans="1:50" x14ac:dyDescent="0.25">
      <c r="A102" t="s">
        <v>111</v>
      </c>
      <c r="B102">
        <v>44660</v>
      </c>
      <c r="E102">
        <v>44660</v>
      </c>
      <c r="F102" s="86">
        <v>44827</v>
      </c>
      <c r="G102">
        <v>0</v>
      </c>
      <c r="H102">
        <v>3</v>
      </c>
      <c r="I102">
        <v>224</v>
      </c>
      <c r="J102">
        <v>66</v>
      </c>
      <c r="K102">
        <v>1</v>
      </c>
      <c r="L102" s="86">
        <v>44828</v>
      </c>
      <c r="M102">
        <v>0</v>
      </c>
      <c r="N102">
        <v>0</v>
      </c>
      <c r="O102">
        <v>102</v>
      </c>
      <c r="P102">
        <v>12</v>
      </c>
      <c r="Q102">
        <v>408</v>
      </c>
      <c r="R102" t="s">
        <v>229</v>
      </c>
      <c r="S102" s="86">
        <v>44829</v>
      </c>
      <c r="T102">
        <v>3662</v>
      </c>
      <c r="U102">
        <v>44</v>
      </c>
      <c r="V102">
        <v>28</v>
      </c>
      <c r="W102" s="86">
        <v>44830</v>
      </c>
      <c r="X102">
        <v>3171</v>
      </c>
      <c r="Y102">
        <v>504</v>
      </c>
      <c r="Z102">
        <v>21</v>
      </c>
      <c r="AA102">
        <v>7430</v>
      </c>
      <c r="AB102" t="s">
        <v>503</v>
      </c>
      <c r="AC102" s="86">
        <v>44831</v>
      </c>
      <c r="AD102">
        <v>0</v>
      </c>
      <c r="AE102">
        <v>54</v>
      </c>
      <c r="AF102">
        <v>216</v>
      </c>
      <c r="AG102">
        <v>163</v>
      </c>
      <c r="AH102">
        <v>14</v>
      </c>
      <c r="AI102" s="86">
        <v>44832</v>
      </c>
      <c r="AJ102">
        <v>0</v>
      </c>
      <c r="AK102">
        <v>3</v>
      </c>
      <c r="AL102">
        <v>148</v>
      </c>
      <c r="AM102">
        <v>176</v>
      </c>
      <c r="AN102">
        <v>6</v>
      </c>
      <c r="AO102" s="86">
        <v>44833</v>
      </c>
      <c r="AP102">
        <v>0</v>
      </c>
      <c r="AQ102">
        <v>0</v>
      </c>
      <c r="AR102">
        <v>71</v>
      </c>
      <c r="AS102">
        <v>97</v>
      </c>
      <c r="AT102">
        <v>3</v>
      </c>
      <c r="AU102">
        <v>951</v>
      </c>
      <c r="AV102" t="s">
        <v>504</v>
      </c>
      <c r="AW102">
        <v>8789</v>
      </c>
      <c r="AX102" t="s">
        <v>505</v>
      </c>
    </row>
    <row r="103" spans="1:50" x14ac:dyDescent="0.25">
      <c r="A103" t="s">
        <v>112</v>
      </c>
      <c r="B103">
        <v>40650</v>
      </c>
      <c r="E103">
        <v>40650</v>
      </c>
      <c r="F103" s="86">
        <v>44827</v>
      </c>
      <c r="G103">
        <v>0</v>
      </c>
      <c r="H103">
        <v>12</v>
      </c>
      <c r="I103">
        <v>199</v>
      </c>
      <c r="J103">
        <v>105</v>
      </c>
      <c r="K103">
        <v>0</v>
      </c>
      <c r="L103" s="86">
        <v>44828</v>
      </c>
      <c r="M103">
        <v>4</v>
      </c>
      <c r="N103">
        <v>0</v>
      </c>
      <c r="O103">
        <v>61</v>
      </c>
      <c r="P103">
        <v>2</v>
      </c>
      <c r="Q103">
        <v>383</v>
      </c>
      <c r="R103" t="s">
        <v>214</v>
      </c>
      <c r="S103" s="86">
        <v>44829</v>
      </c>
      <c r="T103">
        <v>4155</v>
      </c>
      <c r="U103">
        <v>181</v>
      </c>
      <c r="V103">
        <v>1</v>
      </c>
      <c r="W103" s="86">
        <v>44830</v>
      </c>
      <c r="X103">
        <v>3097</v>
      </c>
      <c r="Y103">
        <v>109</v>
      </c>
      <c r="Z103">
        <v>4</v>
      </c>
      <c r="AA103">
        <v>7547</v>
      </c>
      <c r="AB103" t="s">
        <v>520</v>
      </c>
      <c r="AC103" s="86">
        <v>44831</v>
      </c>
      <c r="AD103">
        <v>0</v>
      </c>
      <c r="AE103">
        <v>16</v>
      </c>
      <c r="AF103">
        <v>243</v>
      </c>
      <c r="AG103">
        <v>221</v>
      </c>
      <c r="AH103">
        <v>5</v>
      </c>
      <c r="AI103" s="86">
        <v>44832</v>
      </c>
      <c r="AJ103">
        <v>68</v>
      </c>
      <c r="AK103">
        <v>5</v>
      </c>
      <c r="AL103">
        <v>195</v>
      </c>
      <c r="AM103">
        <v>256</v>
      </c>
      <c r="AN103">
        <v>2</v>
      </c>
      <c r="AO103" s="86">
        <v>44833</v>
      </c>
      <c r="AP103">
        <v>0</v>
      </c>
      <c r="AQ103">
        <v>4</v>
      </c>
      <c r="AR103">
        <v>84</v>
      </c>
      <c r="AS103">
        <v>124</v>
      </c>
      <c r="AT103">
        <v>0</v>
      </c>
      <c r="AU103">
        <v>1223</v>
      </c>
      <c r="AV103" t="s">
        <v>521</v>
      </c>
      <c r="AW103">
        <v>9153</v>
      </c>
      <c r="AX103" t="s">
        <v>522</v>
      </c>
    </row>
    <row r="104" spans="1:50" x14ac:dyDescent="0.25">
      <c r="A104" t="s">
        <v>113</v>
      </c>
      <c r="B104">
        <v>54754</v>
      </c>
      <c r="E104">
        <v>54754</v>
      </c>
      <c r="F104" s="86">
        <v>44827</v>
      </c>
      <c r="G104">
        <v>0</v>
      </c>
      <c r="H104">
        <v>16</v>
      </c>
      <c r="I104">
        <v>81</v>
      </c>
      <c r="J104">
        <v>42</v>
      </c>
      <c r="K104">
        <v>0</v>
      </c>
      <c r="L104" s="86">
        <v>44828</v>
      </c>
      <c r="M104">
        <v>1</v>
      </c>
      <c r="N104">
        <v>17</v>
      </c>
      <c r="O104">
        <v>47</v>
      </c>
      <c r="P104">
        <v>1</v>
      </c>
      <c r="Q104">
        <v>205</v>
      </c>
      <c r="R104" t="s">
        <v>193</v>
      </c>
      <c r="S104" s="86">
        <v>44829</v>
      </c>
      <c r="T104">
        <v>6518</v>
      </c>
      <c r="U104">
        <v>182</v>
      </c>
      <c r="V104">
        <v>0</v>
      </c>
      <c r="W104" s="86">
        <v>44830</v>
      </c>
      <c r="X104">
        <v>4948</v>
      </c>
      <c r="Y104">
        <v>296</v>
      </c>
      <c r="Z104">
        <v>0</v>
      </c>
      <c r="AA104">
        <v>11944</v>
      </c>
      <c r="AB104" t="s">
        <v>523</v>
      </c>
      <c r="AC104" s="86">
        <v>44831</v>
      </c>
      <c r="AD104">
        <v>0</v>
      </c>
      <c r="AE104">
        <v>0</v>
      </c>
      <c r="AF104">
        <v>191</v>
      </c>
      <c r="AG104">
        <v>159</v>
      </c>
      <c r="AH104">
        <v>0</v>
      </c>
      <c r="AI104" s="86">
        <v>44832</v>
      </c>
      <c r="AJ104">
        <v>5</v>
      </c>
      <c r="AK104">
        <v>0</v>
      </c>
      <c r="AL104">
        <v>119</v>
      </c>
      <c r="AM104">
        <v>181</v>
      </c>
      <c r="AN104">
        <v>0</v>
      </c>
      <c r="AO104" s="86">
        <v>44833</v>
      </c>
      <c r="AP104">
        <v>0</v>
      </c>
      <c r="AQ104">
        <v>0</v>
      </c>
      <c r="AR104">
        <v>50</v>
      </c>
      <c r="AS104">
        <v>135</v>
      </c>
      <c r="AT104">
        <v>0</v>
      </c>
      <c r="AU104">
        <v>840</v>
      </c>
      <c r="AV104" t="s">
        <v>524</v>
      </c>
      <c r="AW104">
        <v>12989</v>
      </c>
      <c r="AX104" t="s">
        <v>288</v>
      </c>
    </row>
    <row r="105" spans="1:50" x14ac:dyDescent="0.25">
      <c r="A105" t="s">
        <v>114</v>
      </c>
      <c r="B105">
        <v>59173</v>
      </c>
      <c r="E105">
        <v>59173</v>
      </c>
      <c r="F105" s="86">
        <v>44827</v>
      </c>
      <c r="G105">
        <v>30</v>
      </c>
      <c r="H105">
        <v>0</v>
      </c>
      <c r="I105">
        <v>199</v>
      </c>
      <c r="J105">
        <v>82</v>
      </c>
      <c r="K105">
        <v>3</v>
      </c>
      <c r="L105" s="86">
        <v>44828</v>
      </c>
      <c r="M105">
        <v>2</v>
      </c>
      <c r="N105">
        <v>0</v>
      </c>
      <c r="O105">
        <v>81</v>
      </c>
      <c r="P105">
        <v>0</v>
      </c>
      <c r="Q105">
        <v>397</v>
      </c>
      <c r="R105" t="s">
        <v>194</v>
      </c>
      <c r="S105" s="86">
        <v>44829</v>
      </c>
      <c r="T105">
        <v>7816</v>
      </c>
      <c r="U105">
        <v>413</v>
      </c>
      <c r="V105">
        <v>4</v>
      </c>
      <c r="W105" s="86">
        <v>44830</v>
      </c>
      <c r="X105">
        <v>7151</v>
      </c>
      <c r="Y105">
        <v>567</v>
      </c>
      <c r="Z105">
        <v>1</v>
      </c>
      <c r="AA105">
        <v>15952</v>
      </c>
      <c r="AB105" t="s">
        <v>506</v>
      </c>
      <c r="AC105" s="86">
        <v>44831</v>
      </c>
      <c r="AD105">
        <v>0</v>
      </c>
      <c r="AE105">
        <v>0</v>
      </c>
      <c r="AF105">
        <v>229</v>
      </c>
      <c r="AG105">
        <v>235</v>
      </c>
      <c r="AH105">
        <v>2</v>
      </c>
      <c r="AI105" s="86">
        <v>44832</v>
      </c>
      <c r="AJ105">
        <v>0</v>
      </c>
      <c r="AK105">
        <v>0</v>
      </c>
      <c r="AL105">
        <v>153</v>
      </c>
      <c r="AM105">
        <v>181</v>
      </c>
      <c r="AN105">
        <v>1</v>
      </c>
      <c r="AO105" s="86">
        <v>44833</v>
      </c>
      <c r="AP105">
        <v>0</v>
      </c>
      <c r="AQ105">
        <v>0</v>
      </c>
      <c r="AR105">
        <v>64</v>
      </c>
      <c r="AS105">
        <v>102</v>
      </c>
      <c r="AT105">
        <v>2</v>
      </c>
      <c r="AU105">
        <v>969</v>
      </c>
      <c r="AV105" t="s">
        <v>507</v>
      </c>
      <c r="AW105">
        <v>17318</v>
      </c>
      <c r="AX105" t="s">
        <v>508</v>
      </c>
    </row>
    <row r="106" spans="1:50" x14ac:dyDescent="0.25">
      <c r="A106" t="s">
        <v>115</v>
      </c>
      <c r="B106">
        <v>56401</v>
      </c>
      <c r="E106">
        <v>56401</v>
      </c>
      <c r="F106" s="86">
        <v>44827</v>
      </c>
      <c r="G106">
        <v>2</v>
      </c>
      <c r="H106">
        <v>13</v>
      </c>
      <c r="I106">
        <v>178</v>
      </c>
      <c r="J106">
        <v>82</v>
      </c>
      <c r="K106">
        <v>0</v>
      </c>
      <c r="L106" s="86">
        <v>44828</v>
      </c>
      <c r="M106">
        <v>1</v>
      </c>
      <c r="N106">
        <v>22</v>
      </c>
      <c r="O106">
        <v>79</v>
      </c>
      <c r="P106">
        <v>1</v>
      </c>
      <c r="Q106">
        <v>378</v>
      </c>
      <c r="R106" t="s">
        <v>194</v>
      </c>
      <c r="S106" s="86">
        <v>44829</v>
      </c>
      <c r="T106">
        <v>5560</v>
      </c>
      <c r="U106">
        <v>134</v>
      </c>
      <c r="V106">
        <v>1</v>
      </c>
      <c r="W106" s="86">
        <v>44830</v>
      </c>
      <c r="X106">
        <v>4245</v>
      </c>
      <c r="Y106">
        <v>62</v>
      </c>
      <c r="Z106">
        <v>1</v>
      </c>
      <c r="AA106">
        <v>10003</v>
      </c>
      <c r="AB106" t="s">
        <v>509</v>
      </c>
      <c r="AC106" s="86">
        <v>44831</v>
      </c>
      <c r="AD106">
        <v>0</v>
      </c>
      <c r="AE106">
        <v>51</v>
      </c>
      <c r="AF106">
        <v>166</v>
      </c>
      <c r="AG106">
        <v>166</v>
      </c>
      <c r="AH106">
        <v>2</v>
      </c>
      <c r="AI106" s="86">
        <v>44832</v>
      </c>
      <c r="AJ106">
        <v>0</v>
      </c>
      <c r="AK106">
        <v>0</v>
      </c>
      <c r="AL106">
        <v>123</v>
      </c>
      <c r="AM106">
        <v>178</v>
      </c>
      <c r="AN106">
        <v>2</v>
      </c>
      <c r="AO106" s="86">
        <v>44833</v>
      </c>
      <c r="AP106">
        <v>0</v>
      </c>
      <c r="AQ106">
        <v>0</v>
      </c>
      <c r="AR106">
        <v>93</v>
      </c>
      <c r="AS106">
        <v>77</v>
      </c>
      <c r="AT106">
        <v>0</v>
      </c>
      <c r="AU106">
        <v>858</v>
      </c>
      <c r="AV106" t="s">
        <v>510</v>
      </c>
      <c r="AW106">
        <v>11239</v>
      </c>
      <c r="AX106" t="s">
        <v>511</v>
      </c>
    </row>
    <row r="107" spans="1:50" x14ac:dyDescent="0.25">
      <c r="A107" t="s">
        <v>116</v>
      </c>
      <c r="B107">
        <v>59553</v>
      </c>
      <c r="E107">
        <v>59553</v>
      </c>
      <c r="F107" s="86">
        <v>44827</v>
      </c>
      <c r="G107">
        <v>5</v>
      </c>
      <c r="H107">
        <v>12</v>
      </c>
      <c r="I107">
        <v>185</v>
      </c>
      <c r="J107">
        <v>35</v>
      </c>
      <c r="K107">
        <v>1</v>
      </c>
      <c r="L107" s="86">
        <v>44828</v>
      </c>
      <c r="M107">
        <v>0</v>
      </c>
      <c r="N107">
        <v>0</v>
      </c>
      <c r="O107">
        <v>61</v>
      </c>
      <c r="P107">
        <v>0</v>
      </c>
      <c r="Q107">
        <v>299</v>
      </c>
      <c r="R107" t="s">
        <v>203</v>
      </c>
      <c r="S107" s="86">
        <v>44829</v>
      </c>
      <c r="T107">
        <v>6833</v>
      </c>
      <c r="U107">
        <v>579</v>
      </c>
      <c r="V107">
        <v>0</v>
      </c>
      <c r="W107" s="86">
        <v>44830</v>
      </c>
      <c r="X107">
        <v>5081</v>
      </c>
      <c r="Y107">
        <v>311</v>
      </c>
      <c r="Z107">
        <v>1</v>
      </c>
      <c r="AA107">
        <v>12805</v>
      </c>
      <c r="AB107" t="s">
        <v>512</v>
      </c>
      <c r="AC107" s="86">
        <v>44831</v>
      </c>
      <c r="AD107">
        <v>31</v>
      </c>
      <c r="AE107">
        <v>0</v>
      </c>
      <c r="AF107">
        <v>128</v>
      </c>
      <c r="AG107">
        <v>206</v>
      </c>
      <c r="AH107">
        <v>3</v>
      </c>
      <c r="AI107" s="86">
        <v>44832</v>
      </c>
      <c r="AJ107">
        <v>19</v>
      </c>
      <c r="AK107">
        <v>7</v>
      </c>
      <c r="AL107">
        <v>130</v>
      </c>
      <c r="AM107">
        <v>190</v>
      </c>
      <c r="AN107">
        <v>1</v>
      </c>
      <c r="AO107" s="86">
        <v>44833</v>
      </c>
      <c r="AP107">
        <v>0</v>
      </c>
      <c r="AQ107">
        <v>0</v>
      </c>
      <c r="AR107">
        <v>42</v>
      </c>
      <c r="AS107">
        <v>149</v>
      </c>
      <c r="AT107">
        <v>2</v>
      </c>
      <c r="AU107">
        <v>908</v>
      </c>
      <c r="AV107" t="s">
        <v>510</v>
      </c>
      <c r="AW107">
        <v>14012</v>
      </c>
      <c r="AX107" t="s">
        <v>513</v>
      </c>
    </row>
    <row r="108" spans="1:50" x14ac:dyDescent="0.25">
      <c r="A108" t="s">
        <v>117</v>
      </c>
      <c r="B108">
        <v>62507</v>
      </c>
      <c r="E108">
        <v>62507</v>
      </c>
      <c r="F108" s="86">
        <v>44827</v>
      </c>
      <c r="G108">
        <v>4</v>
      </c>
      <c r="H108">
        <v>15</v>
      </c>
      <c r="I108">
        <v>229</v>
      </c>
      <c r="J108">
        <v>74</v>
      </c>
      <c r="K108">
        <v>0</v>
      </c>
      <c r="L108" s="86">
        <v>44828</v>
      </c>
      <c r="M108">
        <v>1</v>
      </c>
      <c r="N108">
        <v>174</v>
      </c>
      <c r="O108">
        <v>97</v>
      </c>
      <c r="P108">
        <v>0</v>
      </c>
      <c r="Q108">
        <v>594</v>
      </c>
      <c r="R108" t="s">
        <v>256</v>
      </c>
      <c r="S108" s="86">
        <v>44829</v>
      </c>
      <c r="T108">
        <v>7656</v>
      </c>
      <c r="U108">
        <v>732</v>
      </c>
      <c r="V108">
        <v>3</v>
      </c>
      <c r="W108" s="86">
        <v>44830</v>
      </c>
      <c r="X108">
        <v>6844</v>
      </c>
      <c r="Y108">
        <v>338</v>
      </c>
      <c r="Z108">
        <v>3</v>
      </c>
      <c r="AA108">
        <v>15576</v>
      </c>
      <c r="AB108" t="s">
        <v>514</v>
      </c>
      <c r="AC108" s="86">
        <v>44831</v>
      </c>
      <c r="AD108">
        <v>0</v>
      </c>
      <c r="AE108">
        <v>12</v>
      </c>
      <c r="AF108">
        <v>184</v>
      </c>
      <c r="AG108">
        <v>197</v>
      </c>
      <c r="AH108">
        <v>2</v>
      </c>
      <c r="AI108" s="86">
        <v>44832</v>
      </c>
      <c r="AJ108">
        <v>0</v>
      </c>
      <c r="AK108">
        <v>1</v>
      </c>
      <c r="AL108">
        <v>141</v>
      </c>
      <c r="AM108">
        <v>133</v>
      </c>
      <c r="AN108">
        <v>0</v>
      </c>
      <c r="AO108" s="86">
        <v>44833</v>
      </c>
      <c r="AP108">
        <v>0</v>
      </c>
      <c r="AQ108">
        <v>1</v>
      </c>
      <c r="AR108">
        <v>91</v>
      </c>
      <c r="AS108">
        <v>99</v>
      </c>
      <c r="AT108">
        <v>1</v>
      </c>
      <c r="AU108">
        <v>862</v>
      </c>
      <c r="AV108" t="s">
        <v>406</v>
      </c>
      <c r="AW108">
        <v>17032</v>
      </c>
      <c r="AX108" t="s">
        <v>515</v>
      </c>
    </row>
    <row r="109" spans="1:50" x14ac:dyDescent="0.25">
      <c r="A109" t="s">
        <v>118</v>
      </c>
      <c r="B109">
        <v>63713</v>
      </c>
      <c r="E109">
        <v>63713</v>
      </c>
      <c r="F109" s="86">
        <v>44827</v>
      </c>
      <c r="G109">
        <v>24</v>
      </c>
      <c r="H109">
        <v>0</v>
      </c>
      <c r="I109">
        <v>391</v>
      </c>
      <c r="J109">
        <v>74</v>
      </c>
      <c r="K109">
        <v>0</v>
      </c>
      <c r="L109" s="86">
        <v>44828</v>
      </c>
      <c r="M109">
        <v>40</v>
      </c>
      <c r="N109">
        <v>0</v>
      </c>
      <c r="O109">
        <v>151</v>
      </c>
      <c r="P109">
        <v>1</v>
      </c>
      <c r="Q109">
        <v>681</v>
      </c>
      <c r="R109" t="s">
        <v>488</v>
      </c>
      <c r="S109" s="86">
        <v>44829</v>
      </c>
      <c r="T109">
        <v>8661</v>
      </c>
      <c r="U109">
        <v>532</v>
      </c>
      <c r="V109">
        <v>2</v>
      </c>
      <c r="W109" s="86">
        <v>44830</v>
      </c>
      <c r="X109">
        <v>6075</v>
      </c>
      <c r="Y109">
        <v>327</v>
      </c>
      <c r="Z109">
        <v>4</v>
      </c>
      <c r="AA109">
        <v>15601</v>
      </c>
      <c r="AB109" t="s">
        <v>516</v>
      </c>
      <c r="AC109" s="86">
        <v>44831</v>
      </c>
      <c r="AD109">
        <v>30</v>
      </c>
      <c r="AE109">
        <v>6</v>
      </c>
      <c r="AF109">
        <v>313</v>
      </c>
      <c r="AG109">
        <v>164</v>
      </c>
      <c r="AH109">
        <v>1</v>
      </c>
      <c r="AI109" s="86">
        <v>44832</v>
      </c>
      <c r="AJ109">
        <v>78</v>
      </c>
      <c r="AK109">
        <v>13</v>
      </c>
      <c r="AL109">
        <v>267</v>
      </c>
      <c r="AM109">
        <v>153</v>
      </c>
      <c r="AN109">
        <v>4</v>
      </c>
      <c r="AO109" s="86">
        <v>44833</v>
      </c>
      <c r="AP109">
        <v>0</v>
      </c>
      <c r="AQ109">
        <v>0</v>
      </c>
      <c r="AR109">
        <v>106</v>
      </c>
      <c r="AS109">
        <v>81</v>
      </c>
      <c r="AT109">
        <v>0</v>
      </c>
      <c r="AU109">
        <v>1216</v>
      </c>
      <c r="AV109" t="s">
        <v>350</v>
      </c>
      <c r="AW109">
        <v>17498</v>
      </c>
      <c r="AX109" t="s">
        <v>517</v>
      </c>
    </row>
    <row r="110" spans="1:50" x14ac:dyDescent="0.25">
      <c r="A110" t="s">
        <v>119</v>
      </c>
      <c r="B110">
        <v>56771</v>
      </c>
      <c r="E110">
        <v>56771</v>
      </c>
      <c r="F110" s="86">
        <v>44827</v>
      </c>
      <c r="G110">
        <v>0</v>
      </c>
      <c r="H110">
        <v>0</v>
      </c>
      <c r="I110">
        <v>74</v>
      </c>
      <c r="J110">
        <v>67</v>
      </c>
      <c r="K110">
        <v>0</v>
      </c>
      <c r="L110" s="86">
        <v>44828</v>
      </c>
      <c r="M110">
        <v>0</v>
      </c>
      <c r="N110">
        <v>43</v>
      </c>
      <c r="O110">
        <v>75</v>
      </c>
      <c r="P110">
        <v>0</v>
      </c>
      <c r="Q110">
        <v>259</v>
      </c>
      <c r="R110" t="s">
        <v>199</v>
      </c>
      <c r="S110" s="86">
        <v>44829</v>
      </c>
      <c r="T110">
        <v>3793</v>
      </c>
      <c r="U110">
        <v>412</v>
      </c>
      <c r="V110">
        <v>0</v>
      </c>
      <c r="W110" s="86">
        <v>44830</v>
      </c>
      <c r="X110">
        <v>2601</v>
      </c>
      <c r="Y110">
        <v>218</v>
      </c>
      <c r="Z110">
        <v>0</v>
      </c>
      <c r="AA110">
        <v>7024</v>
      </c>
      <c r="AB110" t="s">
        <v>518</v>
      </c>
      <c r="AC110" s="86">
        <v>44831</v>
      </c>
      <c r="AD110">
        <v>71</v>
      </c>
      <c r="AE110">
        <v>62</v>
      </c>
      <c r="AF110">
        <v>104</v>
      </c>
      <c r="AG110">
        <v>138</v>
      </c>
      <c r="AH110">
        <v>1</v>
      </c>
      <c r="AI110" s="86">
        <v>44832</v>
      </c>
      <c r="AJ110">
        <v>0</v>
      </c>
      <c r="AK110">
        <v>2</v>
      </c>
      <c r="AL110">
        <v>126</v>
      </c>
      <c r="AM110">
        <v>154</v>
      </c>
      <c r="AN110">
        <v>0</v>
      </c>
      <c r="AO110" s="86">
        <v>44833</v>
      </c>
      <c r="AP110">
        <v>0</v>
      </c>
      <c r="AQ110">
        <v>2</v>
      </c>
      <c r="AR110">
        <v>51</v>
      </c>
      <c r="AS110">
        <v>83</v>
      </c>
      <c r="AT110">
        <v>0</v>
      </c>
      <c r="AU110">
        <v>794</v>
      </c>
      <c r="AV110" t="s">
        <v>300</v>
      </c>
      <c r="AW110">
        <v>8077</v>
      </c>
      <c r="AX110" t="s">
        <v>519</v>
      </c>
    </row>
    <row r="111" spans="1:50" x14ac:dyDescent="0.25">
      <c r="A111" t="s">
        <v>120</v>
      </c>
      <c r="B111">
        <v>43338</v>
      </c>
      <c r="E111">
        <v>43338</v>
      </c>
      <c r="F111" s="86">
        <v>44827</v>
      </c>
      <c r="G111">
        <v>0</v>
      </c>
      <c r="H111">
        <v>38</v>
      </c>
      <c r="I111">
        <v>131</v>
      </c>
      <c r="J111">
        <v>25</v>
      </c>
      <c r="K111">
        <v>1</v>
      </c>
      <c r="L111" s="86">
        <v>44828</v>
      </c>
      <c r="M111">
        <v>0</v>
      </c>
      <c r="N111">
        <v>9</v>
      </c>
      <c r="O111">
        <v>57</v>
      </c>
      <c r="P111">
        <v>2</v>
      </c>
      <c r="Q111">
        <v>263</v>
      </c>
      <c r="R111" t="s">
        <v>357</v>
      </c>
      <c r="S111" s="86">
        <v>44829</v>
      </c>
      <c r="T111">
        <v>4946</v>
      </c>
      <c r="U111">
        <v>428</v>
      </c>
      <c r="V111">
        <v>0</v>
      </c>
      <c r="W111" s="86">
        <v>44830</v>
      </c>
      <c r="X111">
        <v>5032</v>
      </c>
      <c r="Y111">
        <v>140</v>
      </c>
      <c r="Z111">
        <v>3</v>
      </c>
      <c r="AA111">
        <v>10549</v>
      </c>
      <c r="AB111" t="s">
        <v>525</v>
      </c>
      <c r="AC111" s="86">
        <v>44831</v>
      </c>
      <c r="AD111">
        <v>0</v>
      </c>
      <c r="AE111">
        <v>0</v>
      </c>
      <c r="AF111">
        <v>141</v>
      </c>
      <c r="AG111">
        <v>95</v>
      </c>
      <c r="AH111">
        <v>1</v>
      </c>
      <c r="AI111" s="86">
        <v>44832</v>
      </c>
      <c r="AJ111">
        <v>0</v>
      </c>
      <c r="AK111">
        <v>0</v>
      </c>
      <c r="AL111">
        <v>124</v>
      </c>
      <c r="AM111">
        <v>92</v>
      </c>
      <c r="AN111">
        <v>2</v>
      </c>
      <c r="AO111" s="86">
        <v>44833</v>
      </c>
      <c r="AP111">
        <v>0</v>
      </c>
      <c r="AQ111">
        <v>0</v>
      </c>
      <c r="AR111">
        <v>56</v>
      </c>
      <c r="AS111">
        <v>65</v>
      </c>
      <c r="AT111">
        <v>1</v>
      </c>
      <c r="AU111">
        <v>577</v>
      </c>
      <c r="AV111" t="s">
        <v>272</v>
      </c>
      <c r="AW111">
        <v>11389</v>
      </c>
      <c r="AX111" t="s">
        <v>526</v>
      </c>
    </row>
    <row r="112" spans="1:50" x14ac:dyDescent="0.25">
      <c r="A112" t="s">
        <v>121</v>
      </c>
      <c r="B112">
        <v>52627</v>
      </c>
      <c r="E112">
        <v>52627</v>
      </c>
      <c r="F112" s="86">
        <v>44827</v>
      </c>
      <c r="G112">
        <v>2</v>
      </c>
      <c r="H112">
        <v>0</v>
      </c>
      <c r="I112">
        <v>292</v>
      </c>
      <c r="J112">
        <v>178</v>
      </c>
      <c r="K112">
        <v>0</v>
      </c>
      <c r="L112" s="86">
        <v>44828</v>
      </c>
      <c r="M112">
        <v>0</v>
      </c>
      <c r="N112">
        <v>21</v>
      </c>
      <c r="O112">
        <v>115</v>
      </c>
      <c r="P112">
        <v>0</v>
      </c>
      <c r="Q112">
        <v>608</v>
      </c>
      <c r="R112" t="s">
        <v>527</v>
      </c>
      <c r="S112" s="86">
        <v>44829</v>
      </c>
      <c r="T112">
        <v>6640</v>
      </c>
      <c r="U112">
        <v>810</v>
      </c>
      <c r="V112">
        <v>0</v>
      </c>
      <c r="W112" s="86">
        <v>44830</v>
      </c>
      <c r="X112">
        <v>5967</v>
      </c>
      <c r="Y112">
        <v>509</v>
      </c>
      <c r="Z112">
        <v>6</v>
      </c>
      <c r="AA112">
        <v>13932</v>
      </c>
      <c r="AB112" t="s">
        <v>528</v>
      </c>
      <c r="AC112" s="86">
        <v>44831</v>
      </c>
      <c r="AD112">
        <v>0</v>
      </c>
      <c r="AE112">
        <v>87</v>
      </c>
      <c r="AF112">
        <v>284</v>
      </c>
      <c r="AG112">
        <v>445</v>
      </c>
      <c r="AH112">
        <v>1</v>
      </c>
      <c r="AI112" s="86">
        <v>44832</v>
      </c>
      <c r="AJ112">
        <v>2</v>
      </c>
      <c r="AK112">
        <v>63</v>
      </c>
      <c r="AL112">
        <v>200</v>
      </c>
      <c r="AM112">
        <v>399</v>
      </c>
      <c r="AN112">
        <v>3</v>
      </c>
      <c r="AO112" s="86">
        <v>44833</v>
      </c>
      <c r="AP112">
        <v>0</v>
      </c>
      <c r="AQ112">
        <v>0</v>
      </c>
      <c r="AR112">
        <v>90</v>
      </c>
      <c r="AS112">
        <v>236</v>
      </c>
      <c r="AT112">
        <v>0</v>
      </c>
      <c r="AU112">
        <v>1810</v>
      </c>
      <c r="AV112" t="s">
        <v>529</v>
      </c>
      <c r="AW112">
        <v>16350</v>
      </c>
      <c r="AX112" t="s">
        <v>530</v>
      </c>
    </row>
    <row r="113" spans="1:50" x14ac:dyDescent="0.25">
      <c r="A113" t="s">
        <v>122</v>
      </c>
      <c r="B113">
        <v>60266</v>
      </c>
      <c r="E113">
        <v>60266</v>
      </c>
      <c r="F113" s="86">
        <v>44827</v>
      </c>
      <c r="G113">
        <v>1</v>
      </c>
      <c r="H113">
        <v>0</v>
      </c>
      <c r="I113">
        <v>145</v>
      </c>
      <c r="J113">
        <v>30</v>
      </c>
      <c r="K113">
        <v>0</v>
      </c>
      <c r="L113" s="86">
        <v>44828</v>
      </c>
      <c r="M113">
        <v>1</v>
      </c>
      <c r="N113">
        <v>0</v>
      </c>
      <c r="O113">
        <v>62</v>
      </c>
      <c r="P113">
        <v>2</v>
      </c>
      <c r="Q113">
        <v>241</v>
      </c>
      <c r="R113" t="s">
        <v>225</v>
      </c>
      <c r="S113" s="86">
        <v>44829</v>
      </c>
      <c r="T113">
        <v>6403</v>
      </c>
      <c r="U113">
        <v>221</v>
      </c>
      <c r="V113">
        <v>2</v>
      </c>
      <c r="W113" s="86">
        <v>44830</v>
      </c>
      <c r="X113">
        <v>5748</v>
      </c>
      <c r="Y113">
        <v>58</v>
      </c>
      <c r="Z113">
        <v>1</v>
      </c>
      <c r="AA113">
        <v>12433</v>
      </c>
      <c r="AB113" t="s">
        <v>531</v>
      </c>
      <c r="AC113" s="86">
        <v>44831</v>
      </c>
      <c r="AD113">
        <v>0</v>
      </c>
      <c r="AE113">
        <v>17</v>
      </c>
      <c r="AF113">
        <v>130</v>
      </c>
      <c r="AG113">
        <v>113</v>
      </c>
      <c r="AH113">
        <v>0</v>
      </c>
      <c r="AI113" s="86">
        <v>44832</v>
      </c>
      <c r="AJ113">
        <v>23</v>
      </c>
      <c r="AK113">
        <v>5</v>
      </c>
      <c r="AL113">
        <v>108</v>
      </c>
      <c r="AM113">
        <v>86</v>
      </c>
      <c r="AN113">
        <v>1</v>
      </c>
      <c r="AO113" s="86">
        <v>44833</v>
      </c>
      <c r="AP113">
        <v>0</v>
      </c>
      <c r="AQ113">
        <v>0</v>
      </c>
      <c r="AR113">
        <v>57</v>
      </c>
      <c r="AS113">
        <v>61</v>
      </c>
      <c r="AT113">
        <v>0</v>
      </c>
      <c r="AU113">
        <v>601</v>
      </c>
      <c r="AV113">
        <v>1</v>
      </c>
      <c r="AW113">
        <v>13275</v>
      </c>
      <c r="AX113" t="s">
        <v>532</v>
      </c>
    </row>
    <row r="114" spans="1:50" x14ac:dyDescent="0.25">
      <c r="A114" t="s">
        <v>123</v>
      </c>
      <c r="B114">
        <v>52603</v>
      </c>
      <c r="E114">
        <v>52603</v>
      </c>
      <c r="F114" s="86">
        <v>44827</v>
      </c>
      <c r="G114">
        <v>0</v>
      </c>
      <c r="H114">
        <v>85</v>
      </c>
      <c r="I114">
        <v>227</v>
      </c>
      <c r="J114">
        <v>67</v>
      </c>
      <c r="K114">
        <v>0</v>
      </c>
      <c r="L114" s="86">
        <v>44828</v>
      </c>
      <c r="M114">
        <v>0</v>
      </c>
      <c r="N114">
        <v>16</v>
      </c>
      <c r="O114">
        <v>77</v>
      </c>
      <c r="P114">
        <v>1</v>
      </c>
      <c r="Q114">
        <v>473</v>
      </c>
      <c r="R114" t="s">
        <v>228</v>
      </c>
      <c r="S114" s="86">
        <v>44829</v>
      </c>
      <c r="T114">
        <v>7409</v>
      </c>
      <c r="U114">
        <v>954</v>
      </c>
      <c r="V114">
        <v>0</v>
      </c>
      <c r="W114" s="86">
        <v>44830</v>
      </c>
      <c r="X114">
        <v>5616</v>
      </c>
      <c r="Y114">
        <v>331</v>
      </c>
      <c r="Z114">
        <v>0</v>
      </c>
      <c r="AA114">
        <v>14310</v>
      </c>
      <c r="AB114" t="s">
        <v>533</v>
      </c>
      <c r="AC114" s="86">
        <v>44831</v>
      </c>
      <c r="AD114">
        <v>0</v>
      </c>
      <c r="AE114">
        <v>0</v>
      </c>
      <c r="AF114">
        <v>137</v>
      </c>
      <c r="AG114">
        <v>193</v>
      </c>
      <c r="AH114">
        <v>1</v>
      </c>
      <c r="AI114" s="86">
        <v>44832</v>
      </c>
      <c r="AJ114">
        <v>0</v>
      </c>
      <c r="AK114">
        <v>0</v>
      </c>
      <c r="AL114">
        <v>110</v>
      </c>
      <c r="AM114">
        <v>177</v>
      </c>
      <c r="AN114">
        <v>0</v>
      </c>
      <c r="AO114" s="86">
        <v>44833</v>
      </c>
      <c r="AP114">
        <v>0</v>
      </c>
      <c r="AQ114">
        <v>0</v>
      </c>
      <c r="AR114">
        <v>62</v>
      </c>
      <c r="AS114">
        <v>87</v>
      </c>
      <c r="AT114">
        <v>1</v>
      </c>
      <c r="AU114">
        <v>768</v>
      </c>
      <c r="AV114" t="s">
        <v>534</v>
      </c>
      <c r="AW114">
        <v>15551</v>
      </c>
      <c r="AX114" t="s">
        <v>535</v>
      </c>
    </row>
    <row r="115" spans="1:50" x14ac:dyDescent="0.25">
      <c r="A115" t="s">
        <v>124</v>
      </c>
      <c r="B115">
        <v>47561</v>
      </c>
      <c r="E115">
        <v>47561</v>
      </c>
      <c r="F115" s="86">
        <v>44827</v>
      </c>
      <c r="G115">
        <v>14</v>
      </c>
      <c r="H115">
        <v>37</v>
      </c>
      <c r="I115">
        <v>262</v>
      </c>
      <c r="J115">
        <v>122</v>
      </c>
      <c r="K115">
        <v>0</v>
      </c>
      <c r="L115" s="86">
        <v>44828</v>
      </c>
      <c r="M115">
        <v>2</v>
      </c>
      <c r="N115">
        <v>13</v>
      </c>
      <c r="O115">
        <v>118</v>
      </c>
      <c r="P115">
        <v>0</v>
      </c>
      <c r="Q115">
        <v>568</v>
      </c>
      <c r="R115" t="s">
        <v>223</v>
      </c>
      <c r="S115" s="86">
        <v>44829</v>
      </c>
      <c r="T115">
        <v>6222</v>
      </c>
      <c r="U115">
        <v>624</v>
      </c>
      <c r="V115">
        <v>3</v>
      </c>
      <c r="W115" s="86">
        <v>44830</v>
      </c>
      <c r="X115">
        <v>5380</v>
      </c>
      <c r="Y115">
        <v>534</v>
      </c>
      <c r="Z115">
        <v>4</v>
      </c>
      <c r="AA115">
        <v>12767</v>
      </c>
      <c r="AB115" t="s">
        <v>536</v>
      </c>
      <c r="AC115" s="86">
        <v>44831</v>
      </c>
      <c r="AD115">
        <v>2</v>
      </c>
      <c r="AE115">
        <v>9</v>
      </c>
      <c r="AF115">
        <v>278</v>
      </c>
      <c r="AG115">
        <v>251</v>
      </c>
      <c r="AH115">
        <v>5</v>
      </c>
      <c r="AI115" s="86">
        <v>44832</v>
      </c>
      <c r="AJ115">
        <v>3</v>
      </c>
      <c r="AK115">
        <v>15</v>
      </c>
      <c r="AL115">
        <v>222</v>
      </c>
      <c r="AM115">
        <v>221</v>
      </c>
      <c r="AN115">
        <v>3</v>
      </c>
      <c r="AO115" s="86">
        <v>44833</v>
      </c>
      <c r="AP115">
        <v>0</v>
      </c>
      <c r="AQ115">
        <v>9</v>
      </c>
      <c r="AR115">
        <v>96</v>
      </c>
      <c r="AS115">
        <v>137</v>
      </c>
      <c r="AT115">
        <v>2</v>
      </c>
      <c r="AU115">
        <v>1253</v>
      </c>
      <c r="AV115" t="s">
        <v>537</v>
      </c>
      <c r="AW115">
        <v>14588</v>
      </c>
      <c r="AX115" t="s">
        <v>538</v>
      </c>
    </row>
    <row r="116" spans="1:50" x14ac:dyDescent="0.25">
      <c r="A116" t="s">
        <v>125</v>
      </c>
      <c r="B116">
        <v>60029</v>
      </c>
      <c r="E116">
        <v>60029</v>
      </c>
      <c r="F116" s="86">
        <v>44827</v>
      </c>
      <c r="G116">
        <v>0</v>
      </c>
      <c r="H116">
        <v>13</v>
      </c>
      <c r="I116">
        <v>154</v>
      </c>
      <c r="J116">
        <v>61</v>
      </c>
      <c r="K116">
        <v>0</v>
      </c>
      <c r="L116" s="86">
        <v>44828</v>
      </c>
      <c r="M116">
        <v>42</v>
      </c>
      <c r="N116">
        <v>0</v>
      </c>
      <c r="O116">
        <v>63</v>
      </c>
      <c r="P116">
        <v>1</v>
      </c>
      <c r="Q116">
        <v>334</v>
      </c>
      <c r="R116" t="s">
        <v>467</v>
      </c>
      <c r="S116" s="86">
        <v>44829</v>
      </c>
      <c r="T116">
        <v>7679</v>
      </c>
      <c r="U116">
        <v>385</v>
      </c>
      <c r="V116">
        <v>2</v>
      </c>
      <c r="W116" s="86">
        <v>44830</v>
      </c>
      <c r="X116">
        <v>5814</v>
      </c>
      <c r="Y116">
        <v>294</v>
      </c>
      <c r="Z116">
        <v>2</v>
      </c>
      <c r="AA116">
        <v>14176</v>
      </c>
      <c r="AB116" t="s">
        <v>539</v>
      </c>
      <c r="AC116" s="86">
        <v>44831</v>
      </c>
      <c r="AD116">
        <v>0</v>
      </c>
      <c r="AE116">
        <v>11</v>
      </c>
      <c r="AF116">
        <v>135</v>
      </c>
      <c r="AG116">
        <v>149</v>
      </c>
      <c r="AH116">
        <v>3</v>
      </c>
      <c r="AI116" s="86">
        <v>44832</v>
      </c>
      <c r="AJ116">
        <v>0</v>
      </c>
      <c r="AK116">
        <v>0</v>
      </c>
      <c r="AL116">
        <v>112</v>
      </c>
      <c r="AM116">
        <v>165</v>
      </c>
      <c r="AN116">
        <v>0</v>
      </c>
      <c r="AO116" s="86">
        <v>44833</v>
      </c>
      <c r="AP116">
        <v>1</v>
      </c>
      <c r="AQ116">
        <v>0</v>
      </c>
      <c r="AR116">
        <v>63</v>
      </c>
      <c r="AS116">
        <v>104</v>
      </c>
      <c r="AT116">
        <v>1</v>
      </c>
      <c r="AU116">
        <v>744</v>
      </c>
      <c r="AV116" t="s">
        <v>317</v>
      </c>
      <c r="AW116">
        <v>15254</v>
      </c>
      <c r="AX116" t="s">
        <v>540</v>
      </c>
    </row>
    <row r="117" spans="1:50" x14ac:dyDescent="0.25">
      <c r="A117" t="s">
        <v>126</v>
      </c>
      <c r="B117">
        <v>54582</v>
      </c>
      <c r="E117">
        <v>54582</v>
      </c>
      <c r="F117" s="86">
        <v>44827</v>
      </c>
      <c r="G117">
        <v>18</v>
      </c>
      <c r="H117">
        <v>11</v>
      </c>
      <c r="I117">
        <v>301</v>
      </c>
      <c r="J117">
        <v>94</v>
      </c>
      <c r="K117">
        <v>0</v>
      </c>
      <c r="L117" s="86">
        <v>44828</v>
      </c>
      <c r="M117">
        <v>0</v>
      </c>
      <c r="N117">
        <v>15</v>
      </c>
      <c r="O117">
        <v>131</v>
      </c>
      <c r="P117">
        <v>0</v>
      </c>
      <c r="Q117">
        <v>570</v>
      </c>
      <c r="R117" t="s">
        <v>311</v>
      </c>
      <c r="S117" s="86">
        <v>44829</v>
      </c>
      <c r="T117">
        <v>6844</v>
      </c>
      <c r="U117">
        <v>1036</v>
      </c>
      <c r="V117">
        <v>2</v>
      </c>
      <c r="W117" s="86">
        <v>44830</v>
      </c>
      <c r="X117">
        <v>5965</v>
      </c>
      <c r="Y117">
        <v>807</v>
      </c>
      <c r="Z117">
        <v>8</v>
      </c>
      <c r="AA117">
        <v>14662</v>
      </c>
      <c r="AB117" t="s">
        <v>541</v>
      </c>
      <c r="AC117" s="86">
        <v>44831</v>
      </c>
      <c r="AD117">
        <v>56</v>
      </c>
      <c r="AE117">
        <v>12</v>
      </c>
      <c r="AF117">
        <v>254</v>
      </c>
      <c r="AG117">
        <v>314</v>
      </c>
      <c r="AH117">
        <v>7</v>
      </c>
      <c r="AI117" s="86">
        <v>44832</v>
      </c>
      <c r="AJ117">
        <v>17</v>
      </c>
      <c r="AK117">
        <v>8</v>
      </c>
      <c r="AL117">
        <v>202</v>
      </c>
      <c r="AM117">
        <v>284</v>
      </c>
      <c r="AN117">
        <v>2</v>
      </c>
      <c r="AO117" s="86">
        <v>44833</v>
      </c>
      <c r="AP117">
        <v>44</v>
      </c>
      <c r="AQ117">
        <v>1</v>
      </c>
      <c r="AR117">
        <v>74</v>
      </c>
      <c r="AS117">
        <v>127</v>
      </c>
      <c r="AT117">
        <v>0</v>
      </c>
      <c r="AU117">
        <v>1402</v>
      </c>
      <c r="AV117" t="s">
        <v>542</v>
      </c>
      <c r="AW117">
        <v>16634</v>
      </c>
      <c r="AX117" t="s">
        <v>543</v>
      </c>
    </row>
    <row r="118" spans="1:50" x14ac:dyDescent="0.25">
      <c r="A118" t="s">
        <v>127</v>
      </c>
      <c r="B118">
        <v>29445</v>
      </c>
      <c r="E118">
        <v>29445</v>
      </c>
      <c r="F118" s="86">
        <v>44827</v>
      </c>
      <c r="G118">
        <v>0</v>
      </c>
      <c r="H118">
        <v>0</v>
      </c>
      <c r="I118">
        <v>53</v>
      </c>
      <c r="J118">
        <v>17</v>
      </c>
      <c r="K118">
        <v>0</v>
      </c>
      <c r="L118" s="86">
        <v>44828</v>
      </c>
      <c r="M118">
        <v>0</v>
      </c>
      <c r="N118">
        <v>0</v>
      </c>
      <c r="O118">
        <v>14</v>
      </c>
      <c r="P118">
        <v>8</v>
      </c>
      <c r="Q118">
        <v>92</v>
      </c>
      <c r="R118" t="s">
        <v>207</v>
      </c>
      <c r="S118" s="86">
        <v>44829</v>
      </c>
      <c r="T118">
        <v>711</v>
      </c>
      <c r="U118">
        <v>40</v>
      </c>
      <c r="V118">
        <v>266</v>
      </c>
      <c r="W118" s="86">
        <v>44830</v>
      </c>
      <c r="X118">
        <v>549</v>
      </c>
      <c r="Y118">
        <v>0</v>
      </c>
      <c r="Z118">
        <v>397</v>
      </c>
      <c r="AA118">
        <v>1963</v>
      </c>
      <c r="AB118" t="s">
        <v>544</v>
      </c>
      <c r="AC118" s="86">
        <v>44831</v>
      </c>
      <c r="AD118">
        <v>0</v>
      </c>
      <c r="AE118">
        <v>0</v>
      </c>
      <c r="AF118">
        <v>64</v>
      </c>
      <c r="AG118">
        <v>24</v>
      </c>
      <c r="AH118">
        <v>272</v>
      </c>
      <c r="AI118" s="86">
        <v>44832</v>
      </c>
      <c r="AJ118">
        <v>12</v>
      </c>
      <c r="AK118">
        <v>0</v>
      </c>
      <c r="AL118">
        <v>32</v>
      </c>
      <c r="AM118">
        <v>25</v>
      </c>
      <c r="AN118">
        <v>162</v>
      </c>
      <c r="AO118" s="86">
        <v>44833</v>
      </c>
      <c r="AP118">
        <v>0</v>
      </c>
      <c r="AQ118">
        <v>0</v>
      </c>
      <c r="AR118">
        <v>22</v>
      </c>
      <c r="AS118">
        <v>21</v>
      </c>
      <c r="AT118">
        <v>61</v>
      </c>
      <c r="AU118">
        <v>695</v>
      </c>
      <c r="AV118" t="s">
        <v>545</v>
      </c>
      <c r="AW118">
        <v>2750</v>
      </c>
      <c r="AX118" t="s">
        <v>546</v>
      </c>
    </row>
    <row r="119" spans="1:50" x14ac:dyDescent="0.25">
      <c r="A119" t="s">
        <v>128</v>
      </c>
      <c r="B119">
        <v>52638</v>
      </c>
      <c r="E119">
        <v>52638</v>
      </c>
      <c r="F119" s="86">
        <v>44827</v>
      </c>
      <c r="G119">
        <v>2</v>
      </c>
      <c r="H119">
        <v>0</v>
      </c>
      <c r="I119">
        <v>224</v>
      </c>
      <c r="J119">
        <v>41</v>
      </c>
      <c r="K119">
        <v>0</v>
      </c>
      <c r="L119" s="86">
        <v>44828</v>
      </c>
      <c r="M119">
        <v>1</v>
      </c>
      <c r="N119">
        <v>19</v>
      </c>
      <c r="O119">
        <v>94</v>
      </c>
      <c r="P119">
        <v>0</v>
      </c>
      <c r="Q119">
        <v>381</v>
      </c>
      <c r="R119" t="s">
        <v>222</v>
      </c>
      <c r="S119" s="86">
        <v>44829</v>
      </c>
      <c r="T119">
        <v>7282</v>
      </c>
      <c r="U119">
        <v>43</v>
      </c>
      <c r="V119">
        <v>1</v>
      </c>
      <c r="W119" s="86">
        <v>44830</v>
      </c>
      <c r="X119">
        <v>5901</v>
      </c>
      <c r="Y119">
        <v>489</v>
      </c>
      <c r="Z119">
        <v>2</v>
      </c>
      <c r="AA119">
        <v>13718</v>
      </c>
      <c r="AB119" t="s">
        <v>547</v>
      </c>
      <c r="AC119" s="86">
        <v>44831</v>
      </c>
      <c r="AD119">
        <v>0</v>
      </c>
      <c r="AE119">
        <v>8</v>
      </c>
      <c r="AF119">
        <v>192</v>
      </c>
      <c r="AG119">
        <v>155</v>
      </c>
      <c r="AH119">
        <v>2</v>
      </c>
      <c r="AI119" s="86">
        <v>44832</v>
      </c>
      <c r="AJ119">
        <v>0</v>
      </c>
      <c r="AK119">
        <v>0</v>
      </c>
      <c r="AL119">
        <v>139</v>
      </c>
      <c r="AM119">
        <v>136</v>
      </c>
      <c r="AN119">
        <v>2</v>
      </c>
      <c r="AO119" s="86">
        <v>44833</v>
      </c>
      <c r="AP119">
        <v>0</v>
      </c>
      <c r="AQ119">
        <v>0</v>
      </c>
      <c r="AR119">
        <v>65</v>
      </c>
      <c r="AS119">
        <v>71</v>
      </c>
      <c r="AT119">
        <v>2</v>
      </c>
      <c r="AU119">
        <v>772</v>
      </c>
      <c r="AV119" t="s">
        <v>548</v>
      </c>
      <c r="AW119">
        <v>14871</v>
      </c>
      <c r="AX119" t="s">
        <v>549</v>
      </c>
    </row>
    <row r="120" spans="1:50" x14ac:dyDescent="0.25">
      <c r="A120" t="s">
        <v>129</v>
      </c>
      <c r="B120">
        <v>60207</v>
      </c>
      <c r="E120">
        <v>60207</v>
      </c>
      <c r="F120" s="86">
        <v>44827</v>
      </c>
      <c r="G120">
        <v>0</v>
      </c>
      <c r="H120">
        <v>23</v>
      </c>
      <c r="I120">
        <v>260</v>
      </c>
      <c r="J120">
        <v>56</v>
      </c>
      <c r="K120">
        <v>2</v>
      </c>
      <c r="L120" s="86">
        <v>44828</v>
      </c>
      <c r="M120">
        <v>5</v>
      </c>
      <c r="N120">
        <v>26</v>
      </c>
      <c r="O120">
        <v>82</v>
      </c>
      <c r="P120">
        <v>1</v>
      </c>
      <c r="Q120">
        <v>455</v>
      </c>
      <c r="R120" t="s">
        <v>258</v>
      </c>
      <c r="S120" s="86">
        <v>44829</v>
      </c>
      <c r="T120">
        <v>9091</v>
      </c>
      <c r="U120">
        <v>883</v>
      </c>
      <c r="V120">
        <v>5</v>
      </c>
      <c r="W120" s="86">
        <v>44830</v>
      </c>
      <c r="X120">
        <v>7980</v>
      </c>
      <c r="Y120">
        <v>859</v>
      </c>
      <c r="Z120">
        <v>6</v>
      </c>
      <c r="AA120">
        <v>18824</v>
      </c>
      <c r="AB120" t="s">
        <v>550</v>
      </c>
      <c r="AC120" s="86">
        <v>44831</v>
      </c>
      <c r="AD120">
        <v>6</v>
      </c>
      <c r="AE120">
        <v>19</v>
      </c>
      <c r="AF120">
        <v>204</v>
      </c>
      <c r="AG120">
        <v>152</v>
      </c>
      <c r="AH120">
        <v>1</v>
      </c>
      <c r="AI120" s="86">
        <v>44832</v>
      </c>
      <c r="AJ120">
        <v>1</v>
      </c>
      <c r="AK120">
        <v>12</v>
      </c>
      <c r="AL120">
        <v>140</v>
      </c>
      <c r="AM120">
        <v>137</v>
      </c>
      <c r="AN120">
        <v>0</v>
      </c>
      <c r="AO120" s="86">
        <v>44833</v>
      </c>
      <c r="AP120">
        <v>0</v>
      </c>
      <c r="AQ120">
        <v>0</v>
      </c>
      <c r="AR120">
        <v>82</v>
      </c>
      <c r="AS120">
        <v>93</v>
      </c>
      <c r="AT120">
        <v>2</v>
      </c>
      <c r="AU120">
        <v>849</v>
      </c>
      <c r="AV120" t="s">
        <v>551</v>
      </c>
      <c r="AW120">
        <v>20128</v>
      </c>
      <c r="AX120" t="s">
        <v>552</v>
      </c>
    </row>
    <row r="121" spans="1:50" x14ac:dyDescent="0.25">
      <c r="A121" t="s">
        <v>130</v>
      </c>
      <c r="B121">
        <v>61417</v>
      </c>
      <c r="E121">
        <v>61417</v>
      </c>
      <c r="F121" s="86">
        <v>44827</v>
      </c>
      <c r="G121">
        <v>2</v>
      </c>
      <c r="H121">
        <v>44</v>
      </c>
      <c r="I121">
        <v>204</v>
      </c>
      <c r="J121">
        <v>41</v>
      </c>
      <c r="K121">
        <v>0</v>
      </c>
      <c r="L121" s="86">
        <v>44828</v>
      </c>
      <c r="M121">
        <v>0</v>
      </c>
      <c r="N121">
        <v>10</v>
      </c>
      <c r="O121">
        <v>152</v>
      </c>
      <c r="P121">
        <v>0</v>
      </c>
      <c r="Q121">
        <v>453</v>
      </c>
      <c r="R121" t="s">
        <v>248</v>
      </c>
      <c r="S121" s="86">
        <v>44829</v>
      </c>
      <c r="T121">
        <v>6285</v>
      </c>
      <c r="U121">
        <v>812</v>
      </c>
      <c r="V121">
        <v>3</v>
      </c>
      <c r="W121" s="86">
        <v>44830</v>
      </c>
      <c r="X121">
        <v>6218</v>
      </c>
      <c r="Y121">
        <v>228</v>
      </c>
      <c r="Z121">
        <v>2</v>
      </c>
      <c r="AA121">
        <v>13548</v>
      </c>
      <c r="AB121" t="s">
        <v>553</v>
      </c>
      <c r="AC121" s="86">
        <v>44831</v>
      </c>
      <c r="AD121">
        <v>0</v>
      </c>
      <c r="AE121">
        <v>16</v>
      </c>
      <c r="AF121">
        <v>263</v>
      </c>
      <c r="AG121">
        <v>121</v>
      </c>
      <c r="AH121">
        <v>3</v>
      </c>
      <c r="AI121" s="86">
        <v>44832</v>
      </c>
      <c r="AJ121">
        <v>0</v>
      </c>
      <c r="AK121">
        <v>8</v>
      </c>
      <c r="AL121">
        <v>257</v>
      </c>
      <c r="AM121">
        <v>102</v>
      </c>
      <c r="AN121">
        <v>0</v>
      </c>
      <c r="AO121" s="86">
        <v>44833</v>
      </c>
      <c r="AP121">
        <v>101</v>
      </c>
      <c r="AQ121">
        <v>0</v>
      </c>
      <c r="AR121">
        <v>146</v>
      </c>
      <c r="AS121">
        <v>72</v>
      </c>
      <c r="AT121">
        <v>2</v>
      </c>
      <c r="AU121">
        <v>1091</v>
      </c>
      <c r="AV121" t="s">
        <v>278</v>
      </c>
      <c r="AW121">
        <v>15092</v>
      </c>
      <c r="AX121" t="s">
        <v>554</v>
      </c>
    </row>
    <row r="122" spans="1:50" x14ac:dyDescent="0.25">
      <c r="A122" t="s">
        <v>131</v>
      </c>
      <c r="B122">
        <v>61995</v>
      </c>
      <c r="E122">
        <v>61995</v>
      </c>
      <c r="F122" s="86">
        <v>44827</v>
      </c>
      <c r="G122">
        <v>0</v>
      </c>
      <c r="H122">
        <v>11</v>
      </c>
      <c r="I122">
        <v>150</v>
      </c>
      <c r="J122">
        <v>70</v>
      </c>
      <c r="K122">
        <v>0</v>
      </c>
      <c r="L122" s="86">
        <v>44828</v>
      </c>
      <c r="M122">
        <v>0</v>
      </c>
      <c r="N122">
        <v>10</v>
      </c>
      <c r="O122">
        <v>73</v>
      </c>
      <c r="P122">
        <v>0</v>
      </c>
      <c r="Q122">
        <v>314</v>
      </c>
      <c r="R122" t="s">
        <v>195</v>
      </c>
      <c r="S122" s="86">
        <v>44829</v>
      </c>
      <c r="T122">
        <v>8460</v>
      </c>
      <c r="U122">
        <v>681</v>
      </c>
      <c r="V122">
        <v>0</v>
      </c>
      <c r="W122" s="86">
        <v>44830</v>
      </c>
      <c r="X122">
        <v>7500</v>
      </c>
      <c r="Y122">
        <v>313</v>
      </c>
      <c r="Z122">
        <v>1</v>
      </c>
      <c r="AA122">
        <v>16955</v>
      </c>
      <c r="AB122" t="s">
        <v>555</v>
      </c>
      <c r="AC122" s="86">
        <v>44831</v>
      </c>
      <c r="AD122">
        <v>47</v>
      </c>
      <c r="AE122">
        <v>0</v>
      </c>
      <c r="AF122">
        <v>177</v>
      </c>
      <c r="AG122">
        <v>208</v>
      </c>
      <c r="AH122">
        <v>2</v>
      </c>
      <c r="AI122" s="86">
        <v>44832</v>
      </c>
      <c r="AJ122">
        <v>0</v>
      </c>
      <c r="AK122">
        <v>9</v>
      </c>
      <c r="AL122">
        <v>150</v>
      </c>
      <c r="AM122">
        <v>184</v>
      </c>
      <c r="AN122">
        <v>1</v>
      </c>
      <c r="AO122" s="86">
        <v>44833</v>
      </c>
      <c r="AP122">
        <v>1</v>
      </c>
      <c r="AQ122">
        <v>0</v>
      </c>
      <c r="AR122">
        <v>43</v>
      </c>
      <c r="AS122">
        <v>118</v>
      </c>
      <c r="AT122">
        <v>1</v>
      </c>
      <c r="AU122">
        <v>941</v>
      </c>
      <c r="AV122" t="s">
        <v>510</v>
      </c>
      <c r="AW122">
        <v>18210</v>
      </c>
      <c r="AX122" t="s">
        <v>556</v>
      </c>
    </row>
    <row r="123" spans="1:50" x14ac:dyDescent="0.25">
      <c r="A123" t="s">
        <v>132</v>
      </c>
      <c r="B123">
        <v>48369</v>
      </c>
      <c r="E123">
        <v>48369</v>
      </c>
      <c r="F123" s="86">
        <v>44827</v>
      </c>
      <c r="G123">
        <v>21</v>
      </c>
      <c r="H123">
        <v>1</v>
      </c>
      <c r="I123">
        <v>262</v>
      </c>
      <c r="J123">
        <v>60</v>
      </c>
      <c r="K123">
        <v>1</v>
      </c>
      <c r="L123" s="86">
        <v>44828</v>
      </c>
      <c r="M123">
        <v>1</v>
      </c>
      <c r="N123">
        <v>17</v>
      </c>
      <c r="O123">
        <v>123</v>
      </c>
      <c r="P123">
        <v>0</v>
      </c>
      <c r="Q123">
        <v>486</v>
      </c>
      <c r="R123">
        <v>1</v>
      </c>
      <c r="S123" s="86">
        <v>44829</v>
      </c>
      <c r="T123">
        <v>5402</v>
      </c>
      <c r="U123">
        <v>304</v>
      </c>
      <c r="V123">
        <v>0</v>
      </c>
      <c r="W123" s="86">
        <v>44830</v>
      </c>
      <c r="X123">
        <v>5448</v>
      </c>
      <c r="Y123">
        <v>275</v>
      </c>
      <c r="Z123">
        <v>2</v>
      </c>
      <c r="AA123">
        <v>11431</v>
      </c>
      <c r="AB123" t="s">
        <v>429</v>
      </c>
      <c r="AC123" s="86">
        <v>44831</v>
      </c>
      <c r="AD123">
        <v>0</v>
      </c>
      <c r="AE123">
        <v>16</v>
      </c>
      <c r="AF123">
        <v>217</v>
      </c>
      <c r="AG123">
        <v>156</v>
      </c>
      <c r="AH123">
        <v>2</v>
      </c>
      <c r="AI123" s="86">
        <v>44832</v>
      </c>
      <c r="AJ123">
        <v>0</v>
      </c>
      <c r="AK123">
        <v>9</v>
      </c>
      <c r="AL123">
        <v>229</v>
      </c>
      <c r="AM123">
        <v>135</v>
      </c>
      <c r="AN123">
        <v>1</v>
      </c>
      <c r="AO123" s="86">
        <v>44833</v>
      </c>
      <c r="AP123">
        <v>0</v>
      </c>
      <c r="AQ123">
        <v>1</v>
      </c>
      <c r="AR123">
        <v>106</v>
      </c>
      <c r="AS123">
        <v>67</v>
      </c>
      <c r="AT123">
        <v>0</v>
      </c>
      <c r="AU123">
        <v>939</v>
      </c>
      <c r="AV123" t="s">
        <v>557</v>
      </c>
      <c r="AW123">
        <v>12856</v>
      </c>
      <c r="AX123" t="s">
        <v>274</v>
      </c>
    </row>
    <row r="124" spans="1:50" x14ac:dyDescent="0.25">
      <c r="A124" t="s">
        <v>133</v>
      </c>
      <c r="B124">
        <v>39761</v>
      </c>
      <c r="E124">
        <v>39761</v>
      </c>
      <c r="F124" s="86">
        <v>44827</v>
      </c>
      <c r="G124">
        <v>0</v>
      </c>
      <c r="H124">
        <v>0</v>
      </c>
      <c r="I124">
        <v>94</v>
      </c>
      <c r="J124">
        <v>58</v>
      </c>
      <c r="K124">
        <v>0</v>
      </c>
      <c r="L124" s="86">
        <v>44828</v>
      </c>
      <c r="M124">
        <v>1</v>
      </c>
      <c r="N124">
        <v>0</v>
      </c>
      <c r="O124">
        <v>63</v>
      </c>
      <c r="P124">
        <v>0</v>
      </c>
      <c r="Q124">
        <v>216</v>
      </c>
      <c r="R124" t="s">
        <v>220</v>
      </c>
      <c r="S124" s="86">
        <v>44829</v>
      </c>
      <c r="T124">
        <v>3059</v>
      </c>
      <c r="U124">
        <v>0</v>
      </c>
      <c r="V124">
        <v>0</v>
      </c>
      <c r="W124" s="86">
        <v>44830</v>
      </c>
      <c r="X124">
        <v>2164</v>
      </c>
      <c r="Y124">
        <v>91</v>
      </c>
      <c r="Z124">
        <v>0</v>
      </c>
      <c r="AA124">
        <v>5314</v>
      </c>
      <c r="AB124" t="s">
        <v>377</v>
      </c>
      <c r="AC124" s="86">
        <v>44831</v>
      </c>
      <c r="AD124">
        <v>0</v>
      </c>
      <c r="AE124">
        <v>98</v>
      </c>
      <c r="AF124">
        <v>115</v>
      </c>
      <c r="AG124">
        <v>123</v>
      </c>
      <c r="AH124">
        <v>0</v>
      </c>
      <c r="AI124" s="86">
        <v>44832</v>
      </c>
      <c r="AJ124">
        <v>0</v>
      </c>
      <c r="AK124">
        <v>0</v>
      </c>
      <c r="AL124">
        <v>118</v>
      </c>
      <c r="AM124">
        <v>162</v>
      </c>
      <c r="AN124">
        <v>0</v>
      </c>
      <c r="AO124" s="86">
        <v>44833</v>
      </c>
      <c r="AP124">
        <v>0</v>
      </c>
      <c r="AQ124">
        <v>0</v>
      </c>
      <c r="AR124">
        <v>84</v>
      </c>
      <c r="AS124">
        <v>85</v>
      </c>
      <c r="AT124">
        <v>0</v>
      </c>
      <c r="AU124">
        <v>785</v>
      </c>
      <c r="AV124" t="s">
        <v>558</v>
      </c>
      <c r="AW124">
        <v>6315</v>
      </c>
      <c r="AX124" t="s">
        <v>559</v>
      </c>
    </row>
    <row r="125" spans="1:50" x14ac:dyDescent="0.25">
      <c r="A125" t="s">
        <v>134</v>
      </c>
      <c r="B125">
        <v>46081</v>
      </c>
      <c r="E125">
        <v>46081</v>
      </c>
      <c r="F125" s="86">
        <v>44827</v>
      </c>
      <c r="G125">
        <v>0</v>
      </c>
      <c r="H125">
        <v>0</v>
      </c>
      <c r="I125">
        <v>179</v>
      </c>
      <c r="J125">
        <v>35</v>
      </c>
      <c r="K125">
        <v>0</v>
      </c>
      <c r="L125" s="86">
        <v>44828</v>
      </c>
      <c r="M125">
        <v>0</v>
      </c>
      <c r="N125">
        <v>16</v>
      </c>
      <c r="O125">
        <v>78</v>
      </c>
      <c r="P125">
        <v>1</v>
      </c>
      <c r="Q125">
        <v>309</v>
      </c>
      <c r="R125" t="s">
        <v>194</v>
      </c>
      <c r="S125" s="86">
        <v>44829</v>
      </c>
      <c r="T125">
        <v>5224</v>
      </c>
      <c r="U125">
        <v>1090</v>
      </c>
      <c r="V125">
        <v>1</v>
      </c>
      <c r="W125" s="86">
        <v>44830</v>
      </c>
      <c r="X125">
        <v>3805</v>
      </c>
      <c r="Y125">
        <v>295</v>
      </c>
      <c r="Z125">
        <v>1</v>
      </c>
      <c r="AA125">
        <v>10416</v>
      </c>
      <c r="AB125" t="s">
        <v>560</v>
      </c>
      <c r="AC125" s="86">
        <v>44831</v>
      </c>
      <c r="AD125">
        <v>0</v>
      </c>
      <c r="AE125">
        <v>10</v>
      </c>
      <c r="AF125">
        <v>157</v>
      </c>
      <c r="AG125">
        <v>99</v>
      </c>
      <c r="AH125">
        <v>2</v>
      </c>
      <c r="AI125" s="86">
        <v>44832</v>
      </c>
      <c r="AJ125">
        <v>0</v>
      </c>
      <c r="AK125">
        <v>0</v>
      </c>
      <c r="AL125">
        <v>134</v>
      </c>
      <c r="AM125">
        <v>127</v>
      </c>
      <c r="AN125">
        <v>1</v>
      </c>
      <c r="AO125" s="86">
        <v>44833</v>
      </c>
      <c r="AP125">
        <v>0</v>
      </c>
      <c r="AQ125">
        <v>0</v>
      </c>
      <c r="AR125">
        <v>65</v>
      </c>
      <c r="AS125">
        <v>82</v>
      </c>
      <c r="AT125">
        <v>2</v>
      </c>
      <c r="AU125">
        <v>679</v>
      </c>
      <c r="AV125" t="s">
        <v>548</v>
      </c>
      <c r="AW125">
        <v>11404</v>
      </c>
      <c r="AX125" t="s">
        <v>561</v>
      </c>
    </row>
    <row r="126" spans="1:50" x14ac:dyDescent="0.25">
      <c r="A126" t="s">
        <v>135</v>
      </c>
      <c r="B126">
        <v>46635</v>
      </c>
      <c r="E126">
        <v>46635</v>
      </c>
      <c r="F126" s="86">
        <v>44827</v>
      </c>
      <c r="G126">
        <v>1</v>
      </c>
      <c r="H126">
        <v>117</v>
      </c>
      <c r="I126">
        <v>149</v>
      </c>
      <c r="J126">
        <v>92</v>
      </c>
      <c r="K126">
        <v>0</v>
      </c>
      <c r="L126" s="86">
        <v>44828</v>
      </c>
      <c r="M126">
        <v>3</v>
      </c>
      <c r="N126">
        <v>71</v>
      </c>
      <c r="O126">
        <v>72</v>
      </c>
      <c r="P126">
        <v>0</v>
      </c>
      <c r="Q126">
        <v>505</v>
      </c>
      <c r="R126" t="s">
        <v>562</v>
      </c>
      <c r="S126" s="86">
        <v>44829</v>
      </c>
      <c r="T126">
        <v>3093</v>
      </c>
      <c r="U126">
        <v>184</v>
      </c>
      <c r="V126">
        <v>2</v>
      </c>
      <c r="W126" s="86">
        <v>44830</v>
      </c>
      <c r="X126">
        <v>2240</v>
      </c>
      <c r="Y126">
        <v>262</v>
      </c>
      <c r="Z126">
        <v>2</v>
      </c>
      <c r="AA126">
        <v>5783</v>
      </c>
      <c r="AB126" t="s">
        <v>563</v>
      </c>
      <c r="AC126" s="86">
        <v>44831</v>
      </c>
      <c r="AD126">
        <v>0</v>
      </c>
      <c r="AE126">
        <v>0</v>
      </c>
      <c r="AF126">
        <v>135</v>
      </c>
      <c r="AG126">
        <v>189</v>
      </c>
      <c r="AH126">
        <v>1</v>
      </c>
      <c r="AI126" s="86">
        <v>44832</v>
      </c>
      <c r="AJ126">
        <v>0</v>
      </c>
      <c r="AK126">
        <v>5</v>
      </c>
      <c r="AL126">
        <v>148</v>
      </c>
      <c r="AM126">
        <v>153</v>
      </c>
      <c r="AN126">
        <v>1</v>
      </c>
      <c r="AO126" s="86">
        <v>44833</v>
      </c>
      <c r="AP126">
        <v>30</v>
      </c>
      <c r="AQ126">
        <v>0</v>
      </c>
      <c r="AR126">
        <v>66</v>
      </c>
      <c r="AS126">
        <v>87</v>
      </c>
      <c r="AT126">
        <v>1</v>
      </c>
      <c r="AU126">
        <v>816</v>
      </c>
      <c r="AV126" t="s">
        <v>564</v>
      </c>
      <c r="AW126">
        <v>7104</v>
      </c>
      <c r="AX126" t="s">
        <v>565</v>
      </c>
    </row>
    <row r="127" spans="1:50" x14ac:dyDescent="0.25">
      <c r="A127" t="s">
        <v>1</v>
      </c>
      <c r="B127">
        <v>6286479</v>
      </c>
      <c r="E127">
        <v>6286479</v>
      </c>
      <c r="F127" s="86">
        <v>44827</v>
      </c>
      <c r="G127">
        <v>1131</v>
      </c>
      <c r="H127">
        <v>1722</v>
      </c>
      <c r="I127">
        <v>24032</v>
      </c>
      <c r="J127">
        <v>6859</v>
      </c>
      <c r="K127">
        <v>217</v>
      </c>
      <c r="L127" s="86">
        <v>44828</v>
      </c>
      <c r="M127">
        <v>697</v>
      </c>
      <c r="N127">
        <v>1432</v>
      </c>
      <c r="O127">
        <v>10626</v>
      </c>
      <c r="P127">
        <v>246</v>
      </c>
      <c r="Q127">
        <v>46962</v>
      </c>
      <c r="S127" s="86">
        <v>44829</v>
      </c>
      <c r="T127">
        <v>712063</v>
      </c>
      <c r="U127">
        <v>48096</v>
      </c>
      <c r="V127">
        <v>1055</v>
      </c>
      <c r="W127" s="86">
        <v>44830</v>
      </c>
      <c r="X127">
        <v>600071</v>
      </c>
      <c r="Y127">
        <v>33286</v>
      </c>
      <c r="Z127">
        <v>1144</v>
      </c>
      <c r="AA127">
        <v>1395715</v>
      </c>
      <c r="AC127" s="86">
        <v>44831</v>
      </c>
      <c r="AD127">
        <v>1255</v>
      </c>
      <c r="AE127">
        <v>1694</v>
      </c>
      <c r="AF127">
        <v>20665</v>
      </c>
      <c r="AG127">
        <v>17638</v>
      </c>
      <c r="AH127">
        <v>702</v>
      </c>
      <c r="AI127" s="86">
        <v>44832</v>
      </c>
      <c r="AJ127">
        <v>1141</v>
      </c>
      <c r="AK127">
        <v>1196</v>
      </c>
      <c r="AL127">
        <v>16826</v>
      </c>
      <c r="AM127">
        <v>16576</v>
      </c>
      <c r="AN127">
        <v>562</v>
      </c>
      <c r="AO127" s="86">
        <v>44833</v>
      </c>
      <c r="AP127">
        <v>468</v>
      </c>
      <c r="AQ127">
        <v>294</v>
      </c>
      <c r="AR127">
        <v>8276</v>
      </c>
      <c r="AS127">
        <v>9958</v>
      </c>
      <c r="AT127">
        <v>186</v>
      </c>
      <c r="AU127">
        <v>97437</v>
      </c>
      <c r="AW127">
        <v>1540114</v>
      </c>
    </row>
    <row r="128" spans="1:50" x14ac:dyDescent="0.25">
      <c r="A128" t="s">
        <v>232</v>
      </c>
      <c r="F128" s="86">
        <v>44827</v>
      </c>
      <c r="G128" t="s">
        <v>233</v>
      </c>
      <c r="H128" t="s">
        <v>234</v>
      </c>
      <c r="I128" t="s">
        <v>210</v>
      </c>
      <c r="J128" t="s">
        <v>235</v>
      </c>
      <c r="K128">
        <v>0</v>
      </c>
      <c r="L128" s="86">
        <v>44828</v>
      </c>
      <c r="M128" t="s">
        <v>570</v>
      </c>
      <c r="N128" t="s">
        <v>233</v>
      </c>
      <c r="O128" t="s">
        <v>571</v>
      </c>
      <c r="P128">
        <v>0</v>
      </c>
      <c r="R128" t="s">
        <v>572</v>
      </c>
      <c r="S128" s="86">
        <v>44829</v>
      </c>
      <c r="T128" t="s">
        <v>573</v>
      </c>
      <c r="U128" t="s">
        <v>226</v>
      </c>
      <c r="V128" t="s">
        <v>233</v>
      </c>
      <c r="W128" s="86">
        <v>44830</v>
      </c>
      <c r="X128" t="s">
        <v>574</v>
      </c>
      <c r="Y128" t="s">
        <v>198</v>
      </c>
      <c r="Z128" t="s">
        <v>233</v>
      </c>
      <c r="AB128" t="s">
        <v>575</v>
      </c>
      <c r="AC128" s="86">
        <v>44831</v>
      </c>
      <c r="AD128" t="s">
        <v>233</v>
      </c>
      <c r="AE128" t="s">
        <v>234</v>
      </c>
      <c r="AF128" t="s">
        <v>576</v>
      </c>
      <c r="AG128" t="s">
        <v>224</v>
      </c>
      <c r="AH128" t="s">
        <v>570</v>
      </c>
      <c r="AI128" s="86">
        <v>44832</v>
      </c>
      <c r="AJ128" t="s">
        <v>233</v>
      </c>
      <c r="AK128" t="s">
        <v>233</v>
      </c>
      <c r="AL128" t="s">
        <v>217</v>
      </c>
      <c r="AM128" t="s">
        <v>200</v>
      </c>
      <c r="AN128" t="s">
        <v>570</v>
      </c>
      <c r="AO128" s="86">
        <v>44833</v>
      </c>
      <c r="AP128" t="s">
        <v>570</v>
      </c>
      <c r="AQ128">
        <v>0</v>
      </c>
      <c r="AR128" t="s">
        <v>577</v>
      </c>
      <c r="AS128" t="s">
        <v>578</v>
      </c>
      <c r="AT128">
        <v>0</v>
      </c>
      <c r="AV128" t="s">
        <v>291</v>
      </c>
      <c r="AX128" t="s">
        <v>579</v>
      </c>
    </row>
    <row r="129" spans="1:50" x14ac:dyDescent="0.25">
      <c r="A129" t="s">
        <v>580</v>
      </c>
      <c r="B129">
        <v>6297631</v>
      </c>
      <c r="C129">
        <v>3482</v>
      </c>
      <c r="D129">
        <v>0</v>
      </c>
      <c r="E129">
        <v>6301113</v>
      </c>
      <c r="AW129">
        <v>1540114</v>
      </c>
      <c r="AX129" t="s">
        <v>581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K126"/>
  <sheetViews>
    <sheetView workbookViewId="0">
      <selection activeCell="L1" sqref="L1:M1048576"/>
    </sheetView>
  </sheetViews>
  <sheetFormatPr baseColWidth="10" defaultRowHeight="15" x14ac:dyDescent="0.25"/>
  <cols>
    <col min="1" max="1" width="26.453125" bestFit="1" customWidth="1"/>
    <col min="2" max="2" width="14" customWidth="1"/>
  </cols>
  <sheetData>
    <row r="1" spans="1:11" s="85" customFormat="1" ht="45.6" thickBot="1" x14ac:dyDescent="0.3">
      <c r="A1" s="85" t="s">
        <v>582</v>
      </c>
      <c r="B1" s="85" t="s">
        <v>583</v>
      </c>
      <c r="C1" s="85" t="s">
        <v>584</v>
      </c>
      <c r="D1" s="85" t="s">
        <v>585</v>
      </c>
      <c r="E1" s="87" t="s">
        <v>587</v>
      </c>
      <c r="F1" s="87" t="s">
        <v>588</v>
      </c>
      <c r="G1" s="87" t="s">
        <v>586</v>
      </c>
    </row>
    <row r="2" spans="1:11" ht="15" customHeight="1" thickTop="1" x14ac:dyDescent="0.25">
      <c r="A2" t="s">
        <v>12</v>
      </c>
      <c r="B2">
        <v>33711</v>
      </c>
      <c r="C2">
        <v>33637</v>
      </c>
      <c r="D2">
        <v>33695</v>
      </c>
      <c r="E2">
        <v>14</v>
      </c>
      <c r="F2">
        <v>14</v>
      </c>
      <c r="G2">
        <f>D2+E2+F2</f>
        <v>33723</v>
      </c>
      <c r="I2" s="110" t="s">
        <v>589</v>
      </c>
      <c r="J2" s="111"/>
      <c r="K2" s="112"/>
    </row>
    <row r="3" spans="1:11" x14ac:dyDescent="0.25">
      <c r="A3" t="s">
        <v>13</v>
      </c>
      <c r="B3">
        <v>35416</v>
      </c>
      <c r="C3">
        <v>35396</v>
      </c>
      <c r="D3">
        <v>35396</v>
      </c>
      <c r="E3">
        <v>12</v>
      </c>
      <c r="F3">
        <v>16</v>
      </c>
      <c r="G3">
        <f t="shared" ref="G3:G66" si="0">D3+E3+F3</f>
        <v>35424</v>
      </c>
      <c r="I3" s="113"/>
      <c r="J3" s="114"/>
      <c r="K3" s="115"/>
    </row>
    <row r="4" spans="1:11" x14ac:dyDescent="0.25">
      <c r="A4" t="s">
        <v>14</v>
      </c>
      <c r="B4">
        <v>49217</v>
      </c>
      <c r="C4">
        <v>49223</v>
      </c>
      <c r="D4">
        <v>49361</v>
      </c>
      <c r="E4">
        <v>22</v>
      </c>
      <c r="F4">
        <v>44</v>
      </c>
      <c r="G4">
        <f t="shared" si="0"/>
        <v>49427</v>
      </c>
      <c r="I4" s="113"/>
      <c r="J4" s="114"/>
      <c r="K4" s="115"/>
    </row>
    <row r="5" spans="1:11" x14ac:dyDescent="0.25">
      <c r="A5" t="s">
        <v>15</v>
      </c>
      <c r="B5">
        <v>41818</v>
      </c>
      <c r="C5">
        <v>41857</v>
      </c>
      <c r="D5">
        <v>41930</v>
      </c>
      <c r="E5">
        <v>16</v>
      </c>
      <c r="F5">
        <v>10</v>
      </c>
      <c r="G5">
        <f t="shared" si="0"/>
        <v>41956</v>
      </c>
      <c r="I5" s="113"/>
      <c r="J5" s="114"/>
      <c r="K5" s="115"/>
    </row>
    <row r="6" spans="1:11" x14ac:dyDescent="0.25">
      <c r="A6" t="s">
        <v>16</v>
      </c>
      <c r="B6">
        <v>51527</v>
      </c>
      <c r="C6">
        <v>51532</v>
      </c>
      <c r="D6">
        <v>51613</v>
      </c>
      <c r="E6">
        <v>24</v>
      </c>
      <c r="F6">
        <v>10</v>
      </c>
      <c r="G6">
        <f t="shared" si="0"/>
        <v>51647</v>
      </c>
      <c r="I6" s="113"/>
      <c r="J6" s="114"/>
      <c r="K6" s="115"/>
    </row>
    <row r="7" spans="1:11" ht="15.6" thickBot="1" x14ac:dyDescent="0.3">
      <c r="A7" t="s">
        <v>17</v>
      </c>
      <c r="B7">
        <v>62102</v>
      </c>
      <c r="C7">
        <v>62010</v>
      </c>
      <c r="D7">
        <v>62087</v>
      </c>
      <c r="E7">
        <v>19</v>
      </c>
      <c r="F7">
        <v>14</v>
      </c>
      <c r="G7">
        <f t="shared" si="0"/>
        <v>62120</v>
      </c>
      <c r="I7" s="116"/>
      <c r="J7" s="117"/>
      <c r="K7" s="118"/>
    </row>
    <row r="8" spans="1:11" ht="15.6" thickTop="1" x14ac:dyDescent="0.25">
      <c r="A8" t="s">
        <v>18</v>
      </c>
      <c r="B8">
        <v>44091</v>
      </c>
      <c r="C8">
        <v>44023</v>
      </c>
      <c r="D8">
        <v>44072</v>
      </c>
      <c r="E8">
        <v>14</v>
      </c>
      <c r="F8">
        <v>7</v>
      </c>
      <c r="G8">
        <f t="shared" si="0"/>
        <v>44093</v>
      </c>
      <c r="I8" s="91"/>
      <c r="J8" s="91"/>
    </row>
    <row r="9" spans="1:11" x14ac:dyDescent="0.25">
      <c r="A9" t="s">
        <v>19</v>
      </c>
      <c r="B9">
        <v>49663</v>
      </c>
      <c r="C9">
        <v>49608</v>
      </c>
      <c r="D9">
        <v>49703</v>
      </c>
      <c r="E9">
        <v>8</v>
      </c>
      <c r="F9">
        <v>21</v>
      </c>
      <c r="G9">
        <f t="shared" si="0"/>
        <v>49732</v>
      </c>
    </row>
    <row r="10" spans="1:11" x14ac:dyDescent="0.25">
      <c r="A10" t="s">
        <v>20</v>
      </c>
      <c r="B10">
        <v>50872</v>
      </c>
      <c r="C10">
        <v>50764</v>
      </c>
      <c r="D10">
        <v>50913</v>
      </c>
      <c r="E10">
        <v>5</v>
      </c>
      <c r="F10">
        <v>12</v>
      </c>
      <c r="G10">
        <f t="shared" si="0"/>
        <v>50930</v>
      </c>
    </row>
    <row r="11" spans="1:11" x14ac:dyDescent="0.25">
      <c r="A11" t="s">
        <v>21</v>
      </c>
      <c r="B11">
        <v>45184</v>
      </c>
      <c r="C11">
        <v>45165</v>
      </c>
      <c r="D11">
        <v>45235</v>
      </c>
      <c r="E11">
        <v>14</v>
      </c>
      <c r="F11">
        <v>12</v>
      </c>
      <c r="G11">
        <f t="shared" si="0"/>
        <v>45261</v>
      </c>
    </row>
    <row r="12" spans="1:11" x14ac:dyDescent="0.25">
      <c r="A12" t="s">
        <v>22</v>
      </c>
      <c r="B12">
        <v>62354</v>
      </c>
      <c r="C12">
        <v>62265</v>
      </c>
      <c r="D12">
        <v>62339</v>
      </c>
      <c r="E12">
        <v>15</v>
      </c>
      <c r="F12">
        <v>15</v>
      </c>
      <c r="G12">
        <f t="shared" si="0"/>
        <v>62369</v>
      </c>
    </row>
    <row r="13" spans="1:11" x14ac:dyDescent="0.25">
      <c r="A13" t="s">
        <v>23</v>
      </c>
      <c r="B13">
        <v>54872</v>
      </c>
      <c r="C13">
        <v>54886</v>
      </c>
      <c r="D13">
        <v>54983</v>
      </c>
      <c r="E13">
        <v>27</v>
      </c>
      <c r="F13">
        <v>12</v>
      </c>
      <c r="G13">
        <f t="shared" si="0"/>
        <v>55022</v>
      </c>
    </row>
    <row r="14" spans="1:11" x14ac:dyDescent="0.25">
      <c r="A14" t="s">
        <v>24</v>
      </c>
      <c r="B14">
        <v>59984</v>
      </c>
      <c r="C14">
        <v>60027</v>
      </c>
      <c r="D14">
        <v>60100</v>
      </c>
      <c r="E14">
        <v>33</v>
      </c>
      <c r="F14">
        <v>4</v>
      </c>
      <c r="G14">
        <f t="shared" si="0"/>
        <v>60137</v>
      </c>
    </row>
    <row r="15" spans="1:11" x14ac:dyDescent="0.25">
      <c r="A15" t="s">
        <v>25</v>
      </c>
      <c r="B15">
        <v>35968</v>
      </c>
      <c r="C15">
        <v>35908</v>
      </c>
      <c r="D15">
        <v>35933</v>
      </c>
      <c r="E15">
        <v>8</v>
      </c>
      <c r="F15">
        <v>19</v>
      </c>
      <c r="G15">
        <f t="shared" si="0"/>
        <v>35960</v>
      </c>
    </row>
    <row r="16" spans="1:11" x14ac:dyDescent="0.25">
      <c r="A16" t="s">
        <v>26</v>
      </c>
      <c r="B16">
        <v>59944</v>
      </c>
      <c r="C16">
        <v>59878</v>
      </c>
      <c r="D16">
        <v>59895</v>
      </c>
      <c r="E16">
        <v>35</v>
      </c>
      <c r="F16">
        <v>6</v>
      </c>
      <c r="G16">
        <f t="shared" si="0"/>
        <v>59936</v>
      </c>
    </row>
    <row r="17" spans="1:7" x14ac:dyDescent="0.25">
      <c r="A17" t="s">
        <v>27</v>
      </c>
      <c r="B17">
        <v>46126</v>
      </c>
      <c r="C17">
        <v>46170</v>
      </c>
      <c r="D17">
        <v>46234</v>
      </c>
      <c r="E17">
        <v>6</v>
      </c>
      <c r="F17">
        <v>17</v>
      </c>
      <c r="G17">
        <f t="shared" si="0"/>
        <v>46257</v>
      </c>
    </row>
    <row r="18" spans="1:7" x14ac:dyDescent="0.25">
      <c r="A18" t="s">
        <v>28</v>
      </c>
      <c r="B18">
        <v>66628</v>
      </c>
      <c r="C18">
        <v>66634</v>
      </c>
      <c r="D18">
        <v>66705</v>
      </c>
      <c r="E18">
        <v>44</v>
      </c>
      <c r="F18">
        <v>20</v>
      </c>
      <c r="G18">
        <f t="shared" si="0"/>
        <v>66769</v>
      </c>
    </row>
    <row r="19" spans="1:7" x14ac:dyDescent="0.25">
      <c r="A19" t="s">
        <v>142</v>
      </c>
      <c r="B19">
        <v>49242</v>
      </c>
      <c r="C19">
        <v>49349</v>
      </c>
      <c r="D19">
        <v>49470</v>
      </c>
      <c r="E19">
        <v>30</v>
      </c>
      <c r="F19">
        <v>18</v>
      </c>
      <c r="G19">
        <f t="shared" si="0"/>
        <v>49518</v>
      </c>
    </row>
    <row r="20" spans="1:7" x14ac:dyDescent="0.25">
      <c r="A20" t="s">
        <v>29</v>
      </c>
      <c r="B20">
        <v>52365</v>
      </c>
      <c r="C20">
        <v>52323</v>
      </c>
      <c r="D20">
        <v>52363</v>
      </c>
      <c r="E20">
        <v>25</v>
      </c>
      <c r="F20">
        <v>6</v>
      </c>
      <c r="G20">
        <f t="shared" si="0"/>
        <v>52394</v>
      </c>
    </row>
    <row r="21" spans="1:7" x14ac:dyDescent="0.25">
      <c r="A21" t="s">
        <v>30</v>
      </c>
      <c r="B21">
        <v>59910</v>
      </c>
      <c r="C21">
        <v>59941</v>
      </c>
      <c r="D21">
        <v>59992</v>
      </c>
      <c r="E21">
        <v>19</v>
      </c>
      <c r="F21">
        <v>21</v>
      </c>
      <c r="G21">
        <f t="shared" si="0"/>
        <v>60032</v>
      </c>
    </row>
    <row r="22" spans="1:7" x14ac:dyDescent="0.25">
      <c r="A22" t="s">
        <v>31</v>
      </c>
      <c r="B22">
        <v>53603</v>
      </c>
      <c r="C22">
        <v>53721</v>
      </c>
      <c r="D22">
        <v>53847</v>
      </c>
      <c r="E22">
        <v>13</v>
      </c>
      <c r="F22">
        <v>15</v>
      </c>
      <c r="G22">
        <f t="shared" si="0"/>
        <v>53875</v>
      </c>
    </row>
    <row r="23" spans="1:7" x14ac:dyDescent="0.25">
      <c r="A23" t="s">
        <v>32</v>
      </c>
      <c r="B23">
        <v>57055</v>
      </c>
      <c r="C23">
        <v>56975</v>
      </c>
      <c r="D23">
        <v>57069</v>
      </c>
      <c r="E23">
        <v>34</v>
      </c>
      <c r="F23">
        <v>14</v>
      </c>
      <c r="G23">
        <f t="shared" si="0"/>
        <v>57117</v>
      </c>
    </row>
    <row r="24" spans="1:7" x14ac:dyDescent="0.25">
      <c r="A24" t="s">
        <v>33</v>
      </c>
      <c r="B24">
        <v>53675</v>
      </c>
      <c r="C24">
        <v>53667</v>
      </c>
      <c r="D24">
        <v>53735</v>
      </c>
      <c r="E24">
        <v>34</v>
      </c>
      <c r="F24">
        <v>11</v>
      </c>
      <c r="G24">
        <f t="shared" si="0"/>
        <v>53780</v>
      </c>
    </row>
    <row r="25" spans="1:7" x14ac:dyDescent="0.25">
      <c r="A25" t="s">
        <v>34</v>
      </c>
      <c r="B25">
        <v>54259</v>
      </c>
      <c r="C25">
        <v>54312</v>
      </c>
      <c r="D25">
        <v>54438</v>
      </c>
      <c r="E25">
        <v>20</v>
      </c>
      <c r="F25">
        <v>9</v>
      </c>
      <c r="G25">
        <f t="shared" si="0"/>
        <v>54467</v>
      </c>
    </row>
    <row r="26" spans="1:7" x14ac:dyDescent="0.25">
      <c r="A26" t="s">
        <v>35</v>
      </c>
      <c r="B26">
        <v>57780</v>
      </c>
      <c r="C26">
        <v>57869</v>
      </c>
      <c r="D26">
        <v>57932</v>
      </c>
      <c r="E26">
        <v>51</v>
      </c>
      <c r="F26">
        <v>76</v>
      </c>
      <c r="G26">
        <f t="shared" si="0"/>
        <v>58059</v>
      </c>
    </row>
    <row r="27" spans="1:7" x14ac:dyDescent="0.25">
      <c r="A27" t="s">
        <v>36</v>
      </c>
      <c r="B27">
        <v>45707</v>
      </c>
      <c r="C27">
        <v>45723</v>
      </c>
      <c r="D27">
        <v>45774</v>
      </c>
      <c r="E27">
        <v>24</v>
      </c>
      <c r="F27">
        <v>12</v>
      </c>
      <c r="G27">
        <f t="shared" si="0"/>
        <v>45810</v>
      </c>
    </row>
    <row r="28" spans="1:7" x14ac:dyDescent="0.25">
      <c r="A28" t="s">
        <v>37</v>
      </c>
      <c r="B28">
        <v>60352</v>
      </c>
      <c r="C28">
        <v>60492</v>
      </c>
      <c r="D28">
        <v>60595</v>
      </c>
      <c r="E28">
        <v>21</v>
      </c>
      <c r="F28">
        <v>10</v>
      </c>
      <c r="G28">
        <f t="shared" si="0"/>
        <v>60626</v>
      </c>
    </row>
    <row r="29" spans="1:7" x14ac:dyDescent="0.25">
      <c r="A29" t="s">
        <v>38</v>
      </c>
      <c r="B29">
        <v>59646</v>
      </c>
      <c r="C29">
        <v>59671</v>
      </c>
      <c r="D29">
        <v>59727</v>
      </c>
      <c r="E29">
        <v>25</v>
      </c>
      <c r="F29">
        <v>11</v>
      </c>
      <c r="G29">
        <f t="shared" si="0"/>
        <v>59763</v>
      </c>
    </row>
    <row r="30" spans="1:7" x14ac:dyDescent="0.25">
      <c r="A30" t="s">
        <v>39</v>
      </c>
      <c r="B30">
        <v>50069</v>
      </c>
      <c r="C30">
        <v>50041</v>
      </c>
      <c r="D30">
        <v>49996</v>
      </c>
      <c r="E30">
        <v>8</v>
      </c>
      <c r="F30">
        <v>6</v>
      </c>
      <c r="G30">
        <f t="shared" si="0"/>
        <v>50010</v>
      </c>
    </row>
    <row r="31" spans="1:7" x14ac:dyDescent="0.25">
      <c r="A31" t="s">
        <v>40</v>
      </c>
      <c r="B31">
        <v>54769</v>
      </c>
      <c r="C31">
        <v>54929</v>
      </c>
      <c r="D31">
        <v>55003</v>
      </c>
      <c r="E31">
        <v>33</v>
      </c>
      <c r="F31">
        <v>8</v>
      </c>
      <c r="G31">
        <f t="shared" si="0"/>
        <v>55044</v>
      </c>
    </row>
    <row r="32" spans="1:7" x14ac:dyDescent="0.25">
      <c r="A32" t="s">
        <v>41</v>
      </c>
      <c r="B32">
        <v>49070</v>
      </c>
      <c r="C32">
        <v>49094</v>
      </c>
      <c r="D32">
        <v>49159</v>
      </c>
      <c r="E32">
        <v>26</v>
      </c>
      <c r="F32">
        <v>10</v>
      </c>
      <c r="G32">
        <f t="shared" si="0"/>
        <v>49195</v>
      </c>
    </row>
    <row r="33" spans="1:7" x14ac:dyDescent="0.25">
      <c r="A33" t="s">
        <v>42</v>
      </c>
      <c r="B33">
        <v>52999</v>
      </c>
      <c r="C33">
        <v>52964</v>
      </c>
      <c r="D33">
        <v>53053</v>
      </c>
      <c r="E33">
        <v>18</v>
      </c>
      <c r="F33">
        <v>7</v>
      </c>
      <c r="G33">
        <f t="shared" si="0"/>
        <v>53078</v>
      </c>
    </row>
    <row r="34" spans="1:7" x14ac:dyDescent="0.25">
      <c r="A34" t="s">
        <v>43</v>
      </c>
      <c r="B34">
        <v>41747</v>
      </c>
      <c r="C34">
        <v>41730</v>
      </c>
      <c r="D34">
        <v>41749</v>
      </c>
      <c r="E34">
        <v>23</v>
      </c>
      <c r="F34">
        <v>7</v>
      </c>
      <c r="G34">
        <f t="shared" si="0"/>
        <v>41779</v>
      </c>
    </row>
    <row r="35" spans="1:7" x14ac:dyDescent="0.25">
      <c r="A35" t="s">
        <v>44</v>
      </c>
      <c r="B35">
        <v>37082</v>
      </c>
      <c r="C35">
        <v>37061</v>
      </c>
      <c r="D35">
        <v>37082</v>
      </c>
      <c r="E35">
        <v>6</v>
      </c>
      <c r="F35">
        <v>20</v>
      </c>
      <c r="G35">
        <f t="shared" si="0"/>
        <v>37108</v>
      </c>
    </row>
    <row r="36" spans="1:7" x14ac:dyDescent="0.25">
      <c r="A36" t="s">
        <v>45</v>
      </c>
      <c r="B36">
        <v>55278</v>
      </c>
      <c r="C36">
        <v>55260</v>
      </c>
      <c r="D36">
        <v>55433</v>
      </c>
      <c r="E36">
        <v>27</v>
      </c>
      <c r="F36">
        <v>8</v>
      </c>
      <c r="G36">
        <f t="shared" si="0"/>
        <v>55468</v>
      </c>
    </row>
    <row r="37" spans="1:7" x14ac:dyDescent="0.25">
      <c r="A37" t="s">
        <v>46</v>
      </c>
      <c r="B37">
        <v>30171</v>
      </c>
      <c r="C37">
        <v>30158</v>
      </c>
      <c r="D37">
        <v>30172</v>
      </c>
      <c r="E37">
        <v>4</v>
      </c>
      <c r="F37">
        <v>14</v>
      </c>
      <c r="G37">
        <f t="shared" si="0"/>
        <v>30190</v>
      </c>
    </row>
    <row r="38" spans="1:7" x14ac:dyDescent="0.25">
      <c r="A38" t="s">
        <v>47</v>
      </c>
      <c r="B38">
        <v>62462</v>
      </c>
      <c r="C38">
        <v>62593</v>
      </c>
      <c r="D38">
        <v>62661</v>
      </c>
      <c r="E38">
        <v>53</v>
      </c>
      <c r="F38">
        <v>12</v>
      </c>
      <c r="G38">
        <f t="shared" si="0"/>
        <v>62726</v>
      </c>
    </row>
    <row r="39" spans="1:7" x14ac:dyDescent="0.25">
      <c r="A39" t="s">
        <v>48</v>
      </c>
      <c r="B39">
        <v>41696</v>
      </c>
      <c r="C39">
        <v>41945</v>
      </c>
      <c r="D39">
        <v>42067</v>
      </c>
      <c r="E39">
        <v>85</v>
      </c>
      <c r="F39">
        <v>12</v>
      </c>
      <c r="G39">
        <f t="shared" si="0"/>
        <v>42164</v>
      </c>
    </row>
    <row r="40" spans="1:7" x14ac:dyDescent="0.25">
      <c r="A40" t="s">
        <v>49</v>
      </c>
      <c r="B40">
        <v>54998</v>
      </c>
      <c r="C40">
        <v>54821</v>
      </c>
      <c r="D40">
        <v>54908</v>
      </c>
      <c r="E40">
        <v>11</v>
      </c>
      <c r="F40">
        <v>14</v>
      </c>
      <c r="G40">
        <f t="shared" si="0"/>
        <v>54933</v>
      </c>
    </row>
    <row r="41" spans="1:7" x14ac:dyDescent="0.25">
      <c r="A41" t="s">
        <v>50</v>
      </c>
      <c r="B41">
        <v>53792</v>
      </c>
      <c r="C41">
        <v>53747</v>
      </c>
      <c r="D41">
        <v>53859</v>
      </c>
      <c r="E41">
        <v>37</v>
      </c>
      <c r="F41">
        <v>6</v>
      </c>
      <c r="G41">
        <f t="shared" si="0"/>
        <v>53902</v>
      </c>
    </row>
    <row r="42" spans="1:7" x14ac:dyDescent="0.25">
      <c r="A42" t="s">
        <v>51</v>
      </c>
      <c r="B42">
        <v>40366</v>
      </c>
      <c r="C42">
        <v>40464</v>
      </c>
      <c r="D42">
        <v>40625</v>
      </c>
      <c r="E42">
        <v>55</v>
      </c>
      <c r="F42">
        <v>19</v>
      </c>
      <c r="G42">
        <f t="shared" si="0"/>
        <v>40699</v>
      </c>
    </row>
    <row r="43" spans="1:7" x14ac:dyDescent="0.25">
      <c r="A43" t="s">
        <v>52</v>
      </c>
      <c r="B43">
        <v>55209</v>
      </c>
      <c r="C43">
        <v>55471</v>
      </c>
      <c r="D43">
        <v>55645</v>
      </c>
      <c r="E43">
        <v>76</v>
      </c>
      <c r="F43">
        <v>30</v>
      </c>
      <c r="G43">
        <f t="shared" si="0"/>
        <v>55751</v>
      </c>
    </row>
    <row r="44" spans="1:7" x14ac:dyDescent="0.25">
      <c r="A44" t="s">
        <v>53</v>
      </c>
      <c r="B44">
        <v>46143</v>
      </c>
      <c r="C44">
        <v>46127</v>
      </c>
      <c r="D44">
        <v>46156</v>
      </c>
      <c r="E44">
        <v>17</v>
      </c>
      <c r="F44">
        <v>5</v>
      </c>
      <c r="G44">
        <f t="shared" si="0"/>
        <v>46178</v>
      </c>
    </row>
    <row r="45" spans="1:7" x14ac:dyDescent="0.25">
      <c r="A45" t="s">
        <v>54</v>
      </c>
      <c r="B45">
        <v>49549</v>
      </c>
      <c r="C45">
        <v>49555</v>
      </c>
      <c r="D45">
        <v>49618</v>
      </c>
      <c r="E45">
        <v>5</v>
      </c>
      <c r="F45">
        <v>6</v>
      </c>
      <c r="G45">
        <f t="shared" si="0"/>
        <v>49629</v>
      </c>
    </row>
    <row r="46" spans="1:7" x14ac:dyDescent="0.25">
      <c r="A46" t="s">
        <v>55</v>
      </c>
      <c r="B46">
        <v>11140</v>
      </c>
      <c r="C46">
        <v>11139</v>
      </c>
      <c r="D46">
        <v>11151</v>
      </c>
      <c r="E46">
        <v>7</v>
      </c>
      <c r="F46">
        <v>1</v>
      </c>
      <c r="G46">
        <f t="shared" si="0"/>
        <v>11159</v>
      </c>
    </row>
    <row r="47" spans="1:7" x14ac:dyDescent="0.25">
      <c r="A47" t="s">
        <v>56</v>
      </c>
      <c r="B47">
        <v>45986</v>
      </c>
      <c r="C47">
        <v>46128</v>
      </c>
      <c r="D47">
        <v>46203</v>
      </c>
      <c r="E47">
        <v>40</v>
      </c>
      <c r="F47">
        <v>2</v>
      </c>
      <c r="G47">
        <f t="shared" si="0"/>
        <v>46245</v>
      </c>
    </row>
    <row r="48" spans="1:7" x14ac:dyDescent="0.25">
      <c r="A48" t="s">
        <v>57</v>
      </c>
      <c r="B48">
        <v>45089</v>
      </c>
      <c r="C48">
        <v>45287</v>
      </c>
      <c r="D48">
        <v>45328</v>
      </c>
      <c r="E48">
        <v>52</v>
      </c>
      <c r="F48">
        <v>19</v>
      </c>
      <c r="G48">
        <f t="shared" si="0"/>
        <v>45399</v>
      </c>
    </row>
    <row r="49" spans="1:7" x14ac:dyDescent="0.25">
      <c r="A49" t="s">
        <v>58</v>
      </c>
      <c r="B49">
        <v>49517</v>
      </c>
      <c r="C49">
        <v>49544</v>
      </c>
      <c r="D49">
        <v>49664</v>
      </c>
      <c r="E49">
        <v>10</v>
      </c>
      <c r="F49">
        <v>9</v>
      </c>
      <c r="G49">
        <f t="shared" si="0"/>
        <v>49683</v>
      </c>
    </row>
    <row r="50" spans="1:7" x14ac:dyDescent="0.25">
      <c r="A50" t="s">
        <v>59</v>
      </c>
      <c r="B50">
        <v>46259</v>
      </c>
      <c r="C50">
        <v>46445</v>
      </c>
      <c r="D50">
        <v>46634</v>
      </c>
      <c r="E50">
        <v>74</v>
      </c>
      <c r="F50">
        <v>6</v>
      </c>
      <c r="G50">
        <f t="shared" si="0"/>
        <v>46714</v>
      </c>
    </row>
    <row r="51" spans="1:7" x14ac:dyDescent="0.25">
      <c r="A51" t="s">
        <v>60</v>
      </c>
      <c r="B51">
        <v>62863</v>
      </c>
      <c r="C51">
        <v>62853</v>
      </c>
      <c r="D51">
        <v>62890</v>
      </c>
      <c r="E51">
        <v>10</v>
      </c>
      <c r="F51">
        <v>28</v>
      </c>
      <c r="G51">
        <f t="shared" si="0"/>
        <v>62928</v>
      </c>
    </row>
    <row r="52" spans="1:7" x14ac:dyDescent="0.25">
      <c r="A52" t="s">
        <v>61</v>
      </c>
      <c r="B52">
        <v>57124</v>
      </c>
      <c r="C52">
        <v>57274</v>
      </c>
      <c r="D52">
        <v>57290</v>
      </c>
      <c r="E52">
        <v>12</v>
      </c>
      <c r="F52">
        <v>50</v>
      </c>
      <c r="G52">
        <f t="shared" si="0"/>
        <v>57352</v>
      </c>
    </row>
    <row r="53" spans="1:7" x14ac:dyDescent="0.25">
      <c r="A53" t="s">
        <v>62</v>
      </c>
      <c r="B53">
        <v>45274</v>
      </c>
      <c r="C53">
        <v>45277</v>
      </c>
      <c r="D53">
        <v>45290</v>
      </c>
      <c r="E53">
        <v>12</v>
      </c>
      <c r="F53">
        <v>18</v>
      </c>
      <c r="G53">
        <f t="shared" si="0"/>
        <v>45320</v>
      </c>
    </row>
    <row r="54" spans="1:7" x14ac:dyDescent="0.25">
      <c r="A54" t="s">
        <v>63</v>
      </c>
      <c r="B54">
        <v>60855</v>
      </c>
      <c r="C54">
        <v>60938</v>
      </c>
      <c r="D54">
        <v>61038</v>
      </c>
      <c r="E54">
        <v>46</v>
      </c>
      <c r="F54">
        <v>8</v>
      </c>
      <c r="G54">
        <f>D54+E54+F54</f>
        <v>61092</v>
      </c>
    </row>
    <row r="55" spans="1:7" x14ac:dyDescent="0.25">
      <c r="A55" t="s">
        <v>64</v>
      </c>
      <c r="B55">
        <v>55279</v>
      </c>
      <c r="C55">
        <v>55315</v>
      </c>
      <c r="D55">
        <v>55453</v>
      </c>
      <c r="E55">
        <v>50</v>
      </c>
      <c r="F55">
        <v>6</v>
      </c>
      <c r="G55">
        <f>D55+E55+F55</f>
        <v>55509</v>
      </c>
    </row>
    <row r="56" spans="1:7" ht="16.2" customHeight="1" x14ac:dyDescent="0.25">
      <c r="A56" t="s">
        <v>65</v>
      </c>
      <c r="B56">
        <v>48014</v>
      </c>
      <c r="C56">
        <v>48060</v>
      </c>
      <c r="D56">
        <v>48123</v>
      </c>
      <c r="E56">
        <v>28</v>
      </c>
      <c r="F56">
        <v>7</v>
      </c>
      <c r="G56">
        <f>D56+E56+F56</f>
        <v>48158</v>
      </c>
    </row>
    <row r="57" spans="1:7" x14ac:dyDescent="0.25">
      <c r="A57" t="s">
        <v>66</v>
      </c>
      <c r="B57">
        <v>51968</v>
      </c>
      <c r="C57">
        <v>51859</v>
      </c>
      <c r="D57">
        <v>51965</v>
      </c>
      <c r="E57">
        <v>16</v>
      </c>
      <c r="F57">
        <v>47</v>
      </c>
      <c r="G57">
        <f t="shared" si="0"/>
        <v>52028</v>
      </c>
    </row>
    <row r="58" spans="1:7" x14ac:dyDescent="0.25">
      <c r="A58" t="s">
        <v>67</v>
      </c>
      <c r="B58">
        <v>43710</v>
      </c>
      <c r="C58">
        <v>43645</v>
      </c>
      <c r="D58">
        <v>43675</v>
      </c>
      <c r="E58">
        <v>5</v>
      </c>
      <c r="F58">
        <v>11</v>
      </c>
      <c r="G58">
        <f t="shared" si="0"/>
        <v>43691</v>
      </c>
    </row>
    <row r="59" spans="1:7" x14ac:dyDescent="0.25">
      <c r="A59" t="s">
        <v>68</v>
      </c>
      <c r="B59">
        <v>42119</v>
      </c>
      <c r="C59">
        <v>42036</v>
      </c>
      <c r="D59">
        <v>42184</v>
      </c>
      <c r="E59">
        <v>2</v>
      </c>
      <c r="F59">
        <v>13</v>
      </c>
      <c r="G59">
        <f t="shared" si="0"/>
        <v>42199</v>
      </c>
    </row>
    <row r="60" spans="1:7" x14ac:dyDescent="0.25">
      <c r="A60" t="s">
        <v>69</v>
      </c>
      <c r="B60">
        <v>53025</v>
      </c>
      <c r="C60">
        <v>52969</v>
      </c>
      <c r="D60">
        <v>53171</v>
      </c>
      <c r="E60">
        <v>41</v>
      </c>
      <c r="F60">
        <v>5</v>
      </c>
      <c r="G60">
        <f t="shared" si="0"/>
        <v>53217</v>
      </c>
    </row>
    <row r="61" spans="1:7" x14ac:dyDescent="0.25">
      <c r="A61" t="s">
        <v>70</v>
      </c>
      <c r="B61">
        <v>45565</v>
      </c>
      <c r="C61">
        <v>45532</v>
      </c>
      <c r="D61">
        <v>45573</v>
      </c>
      <c r="E61">
        <v>8</v>
      </c>
      <c r="F61">
        <v>6</v>
      </c>
      <c r="G61">
        <f t="shared" si="0"/>
        <v>45587</v>
      </c>
    </row>
    <row r="62" spans="1:7" x14ac:dyDescent="0.25">
      <c r="A62" t="s">
        <v>71</v>
      </c>
      <c r="B62">
        <v>44506</v>
      </c>
      <c r="C62">
        <v>44737</v>
      </c>
      <c r="D62">
        <v>44862</v>
      </c>
      <c r="E62">
        <v>72</v>
      </c>
      <c r="F62">
        <v>9</v>
      </c>
      <c r="G62">
        <f t="shared" si="0"/>
        <v>44943</v>
      </c>
    </row>
    <row r="63" spans="1:7" x14ac:dyDescent="0.25">
      <c r="A63" t="s">
        <v>72</v>
      </c>
      <c r="B63">
        <v>54587</v>
      </c>
      <c r="C63">
        <v>54691</v>
      </c>
      <c r="D63">
        <v>54821</v>
      </c>
      <c r="E63">
        <v>23</v>
      </c>
      <c r="F63">
        <v>17</v>
      </c>
      <c r="G63">
        <f t="shared" si="0"/>
        <v>54861</v>
      </c>
    </row>
    <row r="64" spans="1:7" x14ac:dyDescent="0.25">
      <c r="A64" t="s">
        <v>73</v>
      </c>
      <c r="B64">
        <v>59415</v>
      </c>
      <c r="C64">
        <v>59310</v>
      </c>
      <c r="D64">
        <v>59370</v>
      </c>
      <c r="E64">
        <v>6</v>
      </c>
      <c r="F64">
        <v>24</v>
      </c>
      <c r="G64">
        <f t="shared" si="0"/>
        <v>59400</v>
      </c>
    </row>
    <row r="65" spans="1:7" x14ac:dyDescent="0.25">
      <c r="A65" t="s">
        <v>74</v>
      </c>
      <c r="B65">
        <v>41346</v>
      </c>
      <c r="C65">
        <v>41392</v>
      </c>
      <c r="D65">
        <v>41435</v>
      </c>
      <c r="E65">
        <v>11</v>
      </c>
      <c r="F65">
        <v>38</v>
      </c>
      <c r="G65">
        <f t="shared" si="0"/>
        <v>41484</v>
      </c>
    </row>
    <row r="66" spans="1:7" x14ac:dyDescent="0.25">
      <c r="A66" t="s">
        <v>75</v>
      </c>
      <c r="B66">
        <v>50657</v>
      </c>
      <c r="C66">
        <v>50711</v>
      </c>
      <c r="D66">
        <v>50838</v>
      </c>
      <c r="E66">
        <v>23</v>
      </c>
      <c r="F66">
        <v>14</v>
      </c>
      <c r="G66">
        <f t="shared" si="0"/>
        <v>50875</v>
      </c>
    </row>
    <row r="67" spans="1:7" x14ac:dyDescent="0.25">
      <c r="A67" t="s">
        <v>76</v>
      </c>
      <c r="B67">
        <v>57436</v>
      </c>
      <c r="C67">
        <v>57473</v>
      </c>
      <c r="D67">
        <v>57514</v>
      </c>
      <c r="E67">
        <v>10</v>
      </c>
      <c r="F67">
        <v>7</v>
      </c>
      <c r="G67">
        <f t="shared" ref="G67:G126" si="1">D67+E67+F67</f>
        <v>57531</v>
      </c>
    </row>
    <row r="68" spans="1:7" x14ac:dyDescent="0.25">
      <c r="A68" t="s">
        <v>77</v>
      </c>
      <c r="B68">
        <v>46845</v>
      </c>
      <c r="C68">
        <v>46756</v>
      </c>
      <c r="D68">
        <v>46819</v>
      </c>
      <c r="E68">
        <v>62</v>
      </c>
      <c r="F68">
        <v>7</v>
      </c>
      <c r="G68">
        <f t="shared" si="1"/>
        <v>46888</v>
      </c>
    </row>
    <row r="69" spans="1:7" x14ac:dyDescent="0.25">
      <c r="A69" t="s">
        <v>78</v>
      </c>
      <c r="B69">
        <v>52086</v>
      </c>
      <c r="C69">
        <v>52094</v>
      </c>
      <c r="D69">
        <v>52248</v>
      </c>
      <c r="E69">
        <v>14</v>
      </c>
      <c r="F69">
        <v>12</v>
      </c>
      <c r="G69">
        <f t="shared" si="1"/>
        <v>52274</v>
      </c>
    </row>
    <row r="70" spans="1:7" x14ac:dyDescent="0.25">
      <c r="A70" t="s">
        <v>79</v>
      </c>
      <c r="B70">
        <v>45646</v>
      </c>
      <c r="C70">
        <v>45685</v>
      </c>
      <c r="D70">
        <v>45776</v>
      </c>
      <c r="E70">
        <v>21</v>
      </c>
      <c r="F70">
        <v>13</v>
      </c>
      <c r="G70">
        <f t="shared" si="1"/>
        <v>45810</v>
      </c>
    </row>
    <row r="71" spans="1:7" x14ac:dyDescent="0.25">
      <c r="A71" t="s">
        <v>80</v>
      </c>
      <c r="B71">
        <v>45365</v>
      </c>
      <c r="C71">
        <v>45358</v>
      </c>
      <c r="D71">
        <v>45433</v>
      </c>
      <c r="E71">
        <v>29</v>
      </c>
      <c r="F71">
        <v>10</v>
      </c>
      <c r="G71">
        <f t="shared" si="1"/>
        <v>45472</v>
      </c>
    </row>
    <row r="72" spans="1:7" x14ac:dyDescent="0.25">
      <c r="A72" t="s">
        <v>81</v>
      </c>
      <c r="B72">
        <v>45950</v>
      </c>
      <c r="C72">
        <v>45938</v>
      </c>
      <c r="D72">
        <v>45959</v>
      </c>
      <c r="E72">
        <v>8</v>
      </c>
      <c r="F72">
        <v>8</v>
      </c>
      <c r="G72">
        <f t="shared" si="1"/>
        <v>45975</v>
      </c>
    </row>
    <row r="73" spans="1:7" x14ac:dyDescent="0.25">
      <c r="A73" t="s">
        <v>82</v>
      </c>
      <c r="B73">
        <v>50154</v>
      </c>
      <c r="C73">
        <v>50082</v>
      </c>
      <c r="D73">
        <v>50177</v>
      </c>
      <c r="E73">
        <v>10</v>
      </c>
      <c r="F73">
        <v>7</v>
      </c>
      <c r="G73">
        <f t="shared" si="1"/>
        <v>50194</v>
      </c>
    </row>
    <row r="74" spans="1:7" x14ac:dyDescent="0.25">
      <c r="A74" t="s">
        <v>83</v>
      </c>
      <c r="B74">
        <v>46288</v>
      </c>
      <c r="C74">
        <v>46242</v>
      </c>
      <c r="D74">
        <v>46257</v>
      </c>
      <c r="E74">
        <v>8</v>
      </c>
      <c r="F74">
        <v>21</v>
      </c>
      <c r="G74">
        <f t="shared" si="1"/>
        <v>46286</v>
      </c>
    </row>
    <row r="75" spans="1:7" x14ac:dyDescent="0.25">
      <c r="A75" t="s">
        <v>84</v>
      </c>
      <c r="B75">
        <v>46319</v>
      </c>
      <c r="C75">
        <v>46403</v>
      </c>
      <c r="D75">
        <v>46556</v>
      </c>
      <c r="E75">
        <v>51</v>
      </c>
      <c r="F75">
        <v>11</v>
      </c>
      <c r="G75">
        <f t="shared" si="1"/>
        <v>46618</v>
      </c>
    </row>
    <row r="76" spans="1:7" x14ac:dyDescent="0.25">
      <c r="A76" t="s">
        <v>85</v>
      </c>
      <c r="B76">
        <v>40490</v>
      </c>
      <c r="C76">
        <v>40427</v>
      </c>
      <c r="D76">
        <v>40461</v>
      </c>
      <c r="E76">
        <v>12</v>
      </c>
      <c r="F76">
        <v>8</v>
      </c>
      <c r="G76">
        <f t="shared" si="1"/>
        <v>40481</v>
      </c>
    </row>
    <row r="77" spans="1:7" x14ac:dyDescent="0.25">
      <c r="A77" t="s">
        <v>86</v>
      </c>
      <c r="B77">
        <v>42834</v>
      </c>
      <c r="C77">
        <v>43115</v>
      </c>
      <c r="D77">
        <v>43263</v>
      </c>
      <c r="E77">
        <v>116</v>
      </c>
      <c r="F77">
        <v>8</v>
      </c>
      <c r="G77">
        <f t="shared" si="1"/>
        <v>43387</v>
      </c>
    </row>
    <row r="78" spans="1:7" x14ac:dyDescent="0.25">
      <c r="A78" t="s">
        <v>87</v>
      </c>
      <c r="B78">
        <v>44361</v>
      </c>
      <c r="C78">
        <v>44401</v>
      </c>
      <c r="D78">
        <v>44433</v>
      </c>
      <c r="E78">
        <v>10</v>
      </c>
      <c r="F78">
        <v>10</v>
      </c>
      <c r="G78">
        <f t="shared" si="1"/>
        <v>44453</v>
      </c>
    </row>
    <row r="79" spans="1:7" x14ac:dyDescent="0.25">
      <c r="A79" t="s">
        <v>88</v>
      </c>
      <c r="B79">
        <v>63434</v>
      </c>
      <c r="C79">
        <v>63498</v>
      </c>
      <c r="D79">
        <v>63511</v>
      </c>
      <c r="E79">
        <v>19</v>
      </c>
      <c r="F79">
        <v>2</v>
      </c>
      <c r="G79">
        <f t="shared" si="1"/>
        <v>63532</v>
      </c>
    </row>
    <row r="80" spans="1:7" x14ac:dyDescent="0.25">
      <c r="A80" t="s">
        <v>89</v>
      </c>
      <c r="B80">
        <v>53217</v>
      </c>
      <c r="C80">
        <v>53219</v>
      </c>
      <c r="D80">
        <v>53196</v>
      </c>
      <c r="E80">
        <v>51</v>
      </c>
      <c r="F80">
        <v>0</v>
      </c>
      <c r="G80">
        <f t="shared" si="1"/>
        <v>53247</v>
      </c>
    </row>
    <row r="81" spans="1:7" x14ac:dyDescent="0.25">
      <c r="A81" t="s">
        <v>90</v>
      </c>
      <c r="B81">
        <v>57786</v>
      </c>
      <c r="C81">
        <v>57805</v>
      </c>
      <c r="D81">
        <v>57872</v>
      </c>
      <c r="E81">
        <v>15</v>
      </c>
      <c r="F81">
        <v>26</v>
      </c>
      <c r="G81">
        <f t="shared" si="1"/>
        <v>57913</v>
      </c>
    </row>
    <row r="82" spans="1:7" x14ac:dyDescent="0.25">
      <c r="A82" t="s">
        <v>91</v>
      </c>
      <c r="B82">
        <v>55492</v>
      </c>
      <c r="C82">
        <v>55609</v>
      </c>
      <c r="D82">
        <v>55839</v>
      </c>
      <c r="E82">
        <v>84</v>
      </c>
      <c r="F82">
        <v>8</v>
      </c>
      <c r="G82">
        <f t="shared" si="1"/>
        <v>55931</v>
      </c>
    </row>
    <row r="83" spans="1:7" x14ac:dyDescent="0.25">
      <c r="A83" t="s">
        <v>92</v>
      </c>
      <c r="B83">
        <v>57274</v>
      </c>
      <c r="C83">
        <v>57362</v>
      </c>
      <c r="D83">
        <v>57494</v>
      </c>
      <c r="E83">
        <v>41</v>
      </c>
      <c r="F83">
        <v>2</v>
      </c>
      <c r="G83">
        <f t="shared" si="1"/>
        <v>57537</v>
      </c>
    </row>
    <row r="84" spans="1:7" x14ac:dyDescent="0.25">
      <c r="A84" t="s">
        <v>93</v>
      </c>
      <c r="B84">
        <v>41561</v>
      </c>
      <c r="C84">
        <v>41539</v>
      </c>
      <c r="D84">
        <v>41556</v>
      </c>
      <c r="E84">
        <v>12</v>
      </c>
      <c r="F84">
        <v>8</v>
      </c>
      <c r="G84">
        <f t="shared" si="1"/>
        <v>41576</v>
      </c>
    </row>
    <row r="85" spans="1:7" x14ac:dyDescent="0.25">
      <c r="A85" t="s">
        <v>94</v>
      </c>
      <c r="B85">
        <v>46268</v>
      </c>
      <c r="C85">
        <v>46376</v>
      </c>
      <c r="D85">
        <v>46440</v>
      </c>
      <c r="E85">
        <v>62</v>
      </c>
      <c r="F85">
        <v>4</v>
      </c>
      <c r="G85">
        <f t="shared" si="1"/>
        <v>46506</v>
      </c>
    </row>
    <row r="86" spans="1:7" x14ac:dyDescent="0.25">
      <c r="A86" t="s">
        <v>95</v>
      </c>
      <c r="B86">
        <v>46406</v>
      </c>
      <c r="C86">
        <v>46369</v>
      </c>
      <c r="D86">
        <v>46476</v>
      </c>
      <c r="E86">
        <v>31</v>
      </c>
      <c r="F86">
        <v>7</v>
      </c>
      <c r="G86">
        <f t="shared" si="1"/>
        <v>46514</v>
      </c>
    </row>
    <row r="87" spans="1:7" x14ac:dyDescent="0.25">
      <c r="A87" t="s">
        <v>96</v>
      </c>
      <c r="B87">
        <v>63441</v>
      </c>
      <c r="C87">
        <v>63546</v>
      </c>
      <c r="D87">
        <v>63643</v>
      </c>
      <c r="E87">
        <v>20</v>
      </c>
      <c r="F87">
        <v>11</v>
      </c>
      <c r="G87">
        <f t="shared" si="1"/>
        <v>63674</v>
      </c>
    </row>
    <row r="88" spans="1:7" x14ac:dyDescent="0.25">
      <c r="A88" t="s">
        <v>97</v>
      </c>
      <c r="B88">
        <v>40451</v>
      </c>
      <c r="C88">
        <v>40401</v>
      </c>
      <c r="D88">
        <v>40500</v>
      </c>
      <c r="E88">
        <v>17</v>
      </c>
      <c r="F88">
        <v>10</v>
      </c>
      <c r="G88">
        <f t="shared" si="1"/>
        <v>40527</v>
      </c>
    </row>
    <row r="89" spans="1:7" x14ac:dyDescent="0.25">
      <c r="A89" t="s">
        <v>98</v>
      </c>
      <c r="B89">
        <v>53371</v>
      </c>
      <c r="C89">
        <v>53590</v>
      </c>
      <c r="D89">
        <v>53696</v>
      </c>
      <c r="E89">
        <v>31</v>
      </c>
      <c r="F89">
        <v>8</v>
      </c>
      <c r="G89">
        <f t="shared" si="1"/>
        <v>53735</v>
      </c>
    </row>
    <row r="90" spans="1:7" x14ac:dyDescent="0.25">
      <c r="A90" t="s">
        <v>99</v>
      </c>
      <c r="B90">
        <v>44705</v>
      </c>
      <c r="C90">
        <v>44743</v>
      </c>
      <c r="D90">
        <v>44813</v>
      </c>
      <c r="E90">
        <v>24</v>
      </c>
      <c r="F90">
        <v>36</v>
      </c>
      <c r="G90">
        <f t="shared" si="1"/>
        <v>44873</v>
      </c>
    </row>
    <row r="91" spans="1:7" x14ac:dyDescent="0.25">
      <c r="A91" t="s">
        <v>100</v>
      </c>
      <c r="B91">
        <v>50076</v>
      </c>
      <c r="C91">
        <v>50092</v>
      </c>
      <c r="D91">
        <v>50193</v>
      </c>
      <c r="E91">
        <v>19</v>
      </c>
      <c r="F91">
        <v>1</v>
      </c>
      <c r="G91">
        <f t="shared" si="1"/>
        <v>50213</v>
      </c>
    </row>
    <row r="92" spans="1:7" x14ac:dyDescent="0.25">
      <c r="A92" t="s">
        <v>101</v>
      </c>
      <c r="B92">
        <v>32504</v>
      </c>
      <c r="C92">
        <v>32505</v>
      </c>
      <c r="D92">
        <v>32522</v>
      </c>
      <c r="E92">
        <v>5</v>
      </c>
      <c r="F92">
        <v>13</v>
      </c>
      <c r="G92">
        <f t="shared" si="1"/>
        <v>32540</v>
      </c>
    </row>
    <row r="93" spans="1:7" x14ac:dyDescent="0.25">
      <c r="A93" t="s">
        <v>102</v>
      </c>
      <c r="B93">
        <v>52060</v>
      </c>
      <c r="C93">
        <v>52049</v>
      </c>
      <c r="D93">
        <v>52149</v>
      </c>
      <c r="E93">
        <v>14</v>
      </c>
      <c r="F93">
        <v>6</v>
      </c>
      <c r="G93">
        <f t="shared" si="1"/>
        <v>52169</v>
      </c>
    </row>
    <row r="94" spans="1:7" x14ac:dyDescent="0.25">
      <c r="A94" t="s">
        <v>103</v>
      </c>
      <c r="B94">
        <v>45772</v>
      </c>
      <c r="C94">
        <v>45718</v>
      </c>
      <c r="D94">
        <v>45768</v>
      </c>
      <c r="E94">
        <v>10</v>
      </c>
      <c r="F94">
        <v>4</v>
      </c>
      <c r="G94">
        <f t="shared" si="1"/>
        <v>45782</v>
      </c>
    </row>
    <row r="95" spans="1:7" x14ac:dyDescent="0.25">
      <c r="A95" t="s">
        <v>104</v>
      </c>
      <c r="B95">
        <v>63912</v>
      </c>
      <c r="C95">
        <v>63855</v>
      </c>
      <c r="D95">
        <v>63900</v>
      </c>
      <c r="E95">
        <v>16</v>
      </c>
      <c r="F95">
        <v>7</v>
      </c>
      <c r="G95">
        <f t="shared" si="1"/>
        <v>63923</v>
      </c>
    </row>
    <row r="96" spans="1:7" x14ac:dyDescent="0.25">
      <c r="A96" t="s">
        <v>105</v>
      </c>
      <c r="B96">
        <v>46161</v>
      </c>
      <c r="C96">
        <v>46290</v>
      </c>
      <c r="D96">
        <v>46386</v>
      </c>
      <c r="E96">
        <v>23</v>
      </c>
      <c r="F96">
        <v>7</v>
      </c>
      <c r="G96">
        <f t="shared" si="1"/>
        <v>46416</v>
      </c>
    </row>
    <row r="97" spans="1:7" x14ac:dyDescent="0.25">
      <c r="A97" t="s">
        <v>106</v>
      </c>
      <c r="B97">
        <v>51259</v>
      </c>
      <c r="C97">
        <v>51263</v>
      </c>
      <c r="D97">
        <v>51202</v>
      </c>
      <c r="E97">
        <v>12</v>
      </c>
      <c r="F97">
        <v>16</v>
      </c>
      <c r="G97">
        <f t="shared" si="1"/>
        <v>51230</v>
      </c>
    </row>
    <row r="98" spans="1:7" x14ac:dyDescent="0.25">
      <c r="A98" t="s">
        <v>107</v>
      </c>
      <c r="B98">
        <v>53694</v>
      </c>
      <c r="C98">
        <v>53792</v>
      </c>
      <c r="D98">
        <v>53873</v>
      </c>
      <c r="E98">
        <v>31</v>
      </c>
      <c r="F98">
        <v>6</v>
      </c>
      <c r="G98">
        <f t="shared" si="1"/>
        <v>53910</v>
      </c>
    </row>
    <row r="99" spans="1:7" x14ac:dyDescent="0.25">
      <c r="A99" t="s">
        <v>108</v>
      </c>
      <c r="B99">
        <v>44578</v>
      </c>
      <c r="C99">
        <v>44478</v>
      </c>
      <c r="D99">
        <v>44502</v>
      </c>
      <c r="E99">
        <v>3</v>
      </c>
      <c r="F99">
        <v>20</v>
      </c>
      <c r="G99">
        <f t="shared" si="1"/>
        <v>44525</v>
      </c>
    </row>
    <row r="100" spans="1:7" x14ac:dyDescent="0.25">
      <c r="A100" t="s">
        <v>109</v>
      </c>
      <c r="B100">
        <v>52039</v>
      </c>
      <c r="C100">
        <v>52235</v>
      </c>
      <c r="D100">
        <v>52402</v>
      </c>
      <c r="E100">
        <v>48</v>
      </c>
      <c r="F100">
        <v>7</v>
      </c>
      <c r="G100">
        <f t="shared" si="1"/>
        <v>52457</v>
      </c>
    </row>
    <row r="101" spans="1:7" x14ac:dyDescent="0.25">
      <c r="A101" t="s">
        <v>110</v>
      </c>
      <c r="B101">
        <v>46314</v>
      </c>
      <c r="C101">
        <v>46307</v>
      </c>
      <c r="D101">
        <v>46312</v>
      </c>
      <c r="E101">
        <v>8</v>
      </c>
      <c r="F101">
        <v>19</v>
      </c>
      <c r="G101">
        <f t="shared" si="1"/>
        <v>46339</v>
      </c>
    </row>
    <row r="102" spans="1:7" x14ac:dyDescent="0.25">
      <c r="A102" t="s">
        <v>111</v>
      </c>
      <c r="B102">
        <v>44624</v>
      </c>
      <c r="C102">
        <v>44660</v>
      </c>
      <c r="D102">
        <v>44717</v>
      </c>
      <c r="E102">
        <v>11</v>
      </c>
      <c r="F102">
        <v>14</v>
      </c>
      <c r="G102">
        <f t="shared" si="1"/>
        <v>44742</v>
      </c>
    </row>
    <row r="103" spans="1:7" x14ac:dyDescent="0.25">
      <c r="A103" t="s">
        <v>112</v>
      </c>
      <c r="B103">
        <v>40492</v>
      </c>
      <c r="C103">
        <v>40650</v>
      </c>
      <c r="D103">
        <v>40878</v>
      </c>
      <c r="E103">
        <v>90</v>
      </c>
      <c r="F103">
        <v>20</v>
      </c>
      <c r="G103">
        <f>D103+E103+F103</f>
        <v>40988</v>
      </c>
    </row>
    <row r="104" spans="1:7" x14ac:dyDescent="0.25">
      <c r="A104" t="s">
        <v>113</v>
      </c>
      <c r="B104">
        <v>54653</v>
      </c>
      <c r="C104">
        <v>54754</v>
      </c>
      <c r="D104">
        <v>54885</v>
      </c>
      <c r="E104">
        <v>14</v>
      </c>
      <c r="F104">
        <v>3</v>
      </c>
      <c r="G104">
        <f>D104+E104+F104</f>
        <v>54902</v>
      </c>
    </row>
    <row r="105" spans="1:7" x14ac:dyDescent="0.25">
      <c r="A105" t="s">
        <v>114</v>
      </c>
      <c r="B105">
        <v>59165</v>
      </c>
      <c r="C105">
        <v>59173</v>
      </c>
      <c r="D105">
        <v>59388</v>
      </c>
      <c r="E105">
        <v>32</v>
      </c>
      <c r="F105">
        <v>40</v>
      </c>
      <c r="G105">
        <f t="shared" si="1"/>
        <v>59460</v>
      </c>
    </row>
    <row r="106" spans="1:7" x14ac:dyDescent="0.25">
      <c r="A106" t="s">
        <v>115</v>
      </c>
      <c r="B106">
        <v>56124</v>
      </c>
      <c r="C106">
        <v>56401</v>
      </c>
      <c r="D106">
        <v>56615</v>
      </c>
      <c r="E106">
        <v>90</v>
      </c>
      <c r="F106">
        <v>16</v>
      </c>
      <c r="G106">
        <f t="shared" si="1"/>
        <v>56721</v>
      </c>
    </row>
    <row r="107" spans="1:7" x14ac:dyDescent="0.25">
      <c r="A107" t="s">
        <v>116</v>
      </c>
      <c r="B107">
        <v>59661</v>
      </c>
      <c r="C107">
        <v>59553</v>
      </c>
      <c r="D107">
        <v>59605</v>
      </c>
      <c r="E107">
        <v>12</v>
      </c>
      <c r="F107">
        <v>8</v>
      </c>
      <c r="G107">
        <f t="shared" si="1"/>
        <v>59625</v>
      </c>
    </row>
    <row r="108" spans="1:7" x14ac:dyDescent="0.25">
      <c r="A108" t="s">
        <v>117</v>
      </c>
      <c r="B108">
        <v>62446</v>
      </c>
      <c r="C108">
        <v>62507</v>
      </c>
      <c r="D108">
        <v>62542</v>
      </c>
      <c r="E108">
        <v>11</v>
      </c>
      <c r="F108">
        <v>9</v>
      </c>
      <c r="G108">
        <f t="shared" si="1"/>
        <v>62562</v>
      </c>
    </row>
    <row r="109" spans="1:7" x14ac:dyDescent="0.25">
      <c r="A109" t="s">
        <v>118</v>
      </c>
      <c r="B109">
        <v>63642</v>
      </c>
      <c r="C109">
        <v>63713</v>
      </c>
      <c r="D109">
        <v>63874</v>
      </c>
      <c r="E109">
        <v>11</v>
      </c>
      <c r="F109">
        <v>24</v>
      </c>
      <c r="G109">
        <f t="shared" si="1"/>
        <v>63909</v>
      </c>
    </row>
    <row r="110" spans="1:7" x14ac:dyDescent="0.25">
      <c r="A110" t="s">
        <v>119</v>
      </c>
      <c r="B110">
        <v>56651</v>
      </c>
      <c r="C110">
        <v>56771</v>
      </c>
      <c r="D110">
        <v>56896</v>
      </c>
      <c r="E110">
        <v>23</v>
      </c>
      <c r="F110">
        <v>6</v>
      </c>
      <c r="G110">
        <f t="shared" si="1"/>
        <v>56925</v>
      </c>
    </row>
    <row r="111" spans="1:7" x14ac:dyDescent="0.25">
      <c r="A111" t="s">
        <v>120</v>
      </c>
      <c r="B111">
        <v>43354</v>
      </c>
      <c r="C111">
        <v>43338</v>
      </c>
      <c r="D111">
        <v>43474</v>
      </c>
      <c r="E111">
        <v>9</v>
      </c>
      <c r="F111">
        <v>8</v>
      </c>
      <c r="G111">
        <f t="shared" si="1"/>
        <v>43491</v>
      </c>
    </row>
    <row r="112" spans="1:7" x14ac:dyDescent="0.25">
      <c r="A112" t="s">
        <v>121</v>
      </c>
      <c r="B112">
        <v>52633</v>
      </c>
      <c r="C112">
        <v>52627</v>
      </c>
      <c r="D112">
        <v>52960</v>
      </c>
      <c r="E112">
        <v>58</v>
      </c>
      <c r="F112">
        <v>15</v>
      </c>
      <c r="G112">
        <f t="shared" si="1"/>
        <v>53033</v>
      </c>
    </row>
    <row r="113" spans="1:7" x14ac:dyDescent="0.25">
      <c r="A113" t="s">
        <v>122</v>
      </c>
      <c r="B113">
        <v>60285</v>
      </c>
      <c r="C113">
        <v>60266</v>
      </c>
      <c r="D113">
        <v>60323</v>
      </c>
      <c r="E113">
        <v>21</v>
      </c>
      <c r="F113">
        <v>9</v>
      </c>
      <c r="G113">
        <f t="shared" si="1"/>
        <v>60353</v>
      </c>
    </row>
    <row r="114" spans="1:7" x14ac:dyDescent="0.25">
      <c r="A114" t="s">
        <v>123</v>
      </c>
      <c r="B114">
        <v>52601</v>
      </c>
      <c r="C114">
        <v>52603</v>
      </c>
      <c r="D114">
        <v>52725</v>
      </c>
      <c r="E114">
        <v>32</v>
      </c>
      <c r="F114">
        <v>5</v>
      </c>
      <c r="G114">
        <f t="shared" si="1"/>
        <v>52762</v>
      </c>
    </row>
    <row r="115" spans="1:7" x14ac:dyDescent="0.25">
      <c r="A115" t="s">
        <v>124</v>
      </c>
      <c r="B115">
        <v>47479</v>
      </c>
      <c r="C115">
        <v>47561</v>
      </c>
      <c r="D115">
        <v>47816</v>
      </c>
      <c r="E115">
        <v>146</v>
      </c>
      <c r="F115">
        <v>34</v>
      </c>
      <c r="G115">
        <f t="shared" si="1"/>
        <v>47996</v>
      </c>
    </row>
    <row r="116" spans="1:7" x14ac:dyDescent="0.25">
      <c r="A116" t="s">
        <v>125</v>
      </c>
      <c r="B116">
        <v>60059</v>
      </c>
      <c r="C116">
        <v>60029</v>
      </c>
      <c r="D116">
        <v>60161</v>
      </c>
      <c r="E116">
        <v>12</v>
      </c>
      <c r="F116">
        <v>11</v>
      </c>
      <c r="G116">
        <f t="shared" si="1"/>
        <v>60184</v>
      </c>
    </row>
    <row r="117" spans="1:7" x14ac:dyDescent="0.25">
      <c r="A117" t="s">
        <v>126</v>
      </c>
      <c r="B117">
        <v>54530</v>
      </c>
      <c r="C117">
        <v>54582</v>
      </c>
      <c r="D117">
        <v>54687</v>
      </c>
      <c r="E117">
        <v>18</v>
      </c>
      <c r="F117">
        <v>23</v>
      </c>
      <c r="G117">
        <f t="shared" si="1"/>
        <v>54728</v>
      </c>
    </row>
    <row r="118" spans="1:7" x14ac:dyDescent="0.25">
      <c r="A118" t="s">
        <v>127</v>
      </c>
      <c r="B118">
        <v>29451</v>
      </c>
      <c r="C118">
        <v>29445</v>
      </c>
      <c r="D118">
        <v>29466</v>
      </c>
      <c r="E118">
        <v>1</v>
      </c>
      <c r="F118">
        <v>55</v>
      </c>
      <c r="G118">
        <f t="shared" si="1"/>
        <v>29522</v>
      </c>
    </row>
    <row r="119" spans="1:7" x14ac:dyDescent="0.25">
      <c r="A119" t="s">
        <v>128</v>
      </c>
      <c r="B119">
        <v>52520</v>
      </c>
      <c r="C119">
        <v>52638</v>
      </c>
      <c r="D119">
        <v>52753</v>
      </c>
      <c r="E119">
        <v>12</v>
      </c>
      <c r="F119">
        <v>5</v>
      </c>
      <c r="G119">
        <f t="shared" si="1"/>
        <v>52770</v>
      </c>
    </row>
    <row r="120" spans="1:7" x14ac:dyDescent="0.25">
      <c r="A120" t="s">
        <v>129</v>
      </c>
      <c r="B120">
        <v>60339</v>
      </c>
      <c r="C120">
        <v>60207</v>
      </c>
      <c r="D120">
        <v>60361</v>
      </c>
      <c r="E120">
        <v>33</v>
      </c>
      <c r="F120">
        <v>10</v>
      </c>
      <c r="G120">
        <f t="shared" si="1"/>
        <v>60404</v>
      </c>
    </row>
    <row r="121" spans="1:7" x14ac:dyDescent="0.25">
      <c r="A121" t="s">
        <v>130</v>
      </c>
      <c r="B121">
        <v>61396</v>
      </c>
      <c r="C121">
        <v>61417</v>
      </c>
      <c r="D121">
        <v>61605</v>
      </c>
      <c r="E121">
        <v>24</v>
      </c>
      <c r="F121">
        <v>3</v>
      </c>
      <c r="G121">
        <f t="shared" si="1"/>
        <v>61632</v>
      </c>
    </row>
    <row r="122" spans="1:7" x14ac:dyDescent="0.25">
      <c r="A122" t="s">
        <v>131</v>
      </c>
      <c r="B122">
        <v>62036</v>
      </c>
      <c r="C122">
        <v>61995</v>
      </c>
      <c r="D122">
        <v>62058</v>
      </c>
      <c r="E122">
        <v>33</v>
      </c>
      <c r="F122">
        <v>4</v>
      </c>
      <c r="G122">
        <f t="shared" si="1"/>
        <v>62095</v>
      </c>
    </row>
    <row r="123" spans="1:7" x14ac:dyDescent="0.25">
      <c r="A123" t="s">
        <v>132</v>
      </c>
      <c r="B123">
        <v>48164</v>
      </c>
      <c r="C123">
        <v>48369</v>
      </c>
      <c r="D123">
        <v>48583</v>
      </c>
      <c r="E123">
        <v>68</v>
      </c>
      <c r="F123">
        <v>7</v>
      </c>
      <c r="G123">
        <f t="shared" si="1"/>
        <v>48658</v>
      </c>
    </row>
    <row r="124" spans="1:7" x14ac:dyDescent="0.25">
      <c r="A124" t="s">
        <v>133</v>
      </c>
      <c r="B124">
        <v>39624</v>
      </c>
      <c r="C124">
        <v>39761</v>
      </c>
      <c r="D124">
        <v>39857</v>
      </c>
      <c r="E124">
        <v>15</v>
      </c>
      <c r="F124">
        <v>11</v>
      </c>
      <c r="G124">
        <f t="shared" si="1"/>
        <v>39883</v>
      </c>
    </row>
    <row r="125" spans="1:7" x14ac:dyDescent="0.25">
      <c r="A125" t="s">
        <v>134</v>
      </c>
      <c r="B125">
        <v>46106</v>
      </c>
      <c r="C125">
        <v>46081</v>
      </c>
      <c r="D125">
        <v>46167</v>
      </c>
      <c r="E125">
        <v>15</v>
      </c>
      <c r="F125">
        <v>3</v>
      </c>
      <c r="G125">
        <f t="shared" si="1"/>
        <v>46185</v>
      </c>
    </row>
    <row r="126" spans="1:7" x14ac:dyDescent="0.25">
      <c r="A126" t="s">
        <v>135</v>
      </c>
      <c r="B126">
        <v>46378</v>
      </c>
      <c r="C126">
        <v>46635</v>
      </c>
      <c r="D126">
        <v>46814</v>
      </c>
      <c r="E126">
        <v>100</v>
      </c>
      <c r="F126">
        <v>5</v>
      </c>
      <c r="G126">
        <f t="shared" si="1"/>
        <v>46919</v>
      </c>
    </row>
  </sheetData>
  <mergeCells count="1">
    <mergeCell ref="I2:K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6"/>
  <sheetViews>
    <sheetView workbookViewId="0">
      <selection activeCell="N1" sqref="N1:O1048576"/>
    </sheetView>
  </sheetViews>
  <sheetFormatPr baseColWidth="10" defaultRowHeight="15.6" x14ac:dyDescent="0.3"/>
  <cols>
    <col min="1" max="1" width="23.6328125" bestFit="1" customWidth="1"/>
    <col min="2" max="2" width="8.90625" customWidth="1"/>
    <col min="3" max="3" width="11.81640625" customWidth="1"/>
    <col min="4" max="4" width="11.90625" style="96" customWidth="1"/>
    <col min="7" max="7" width="11.54296875" customWidth="1"/>
    <col min="8" max="8" width="12.08984375" customWidth="1"/>
    <col min="9" max="9" width="17.08984375" customWidth="1"/>
  </cols>
  <sheetData>
    <row r="1" spans="1:13" s="99" customFormat="1" ht="30" x14ac:dyDescent="0.35">
      <c r="A1" s="97" t="s">
        <v>598</v>
      </c>
      <c r="B1" s="97" t="s">
        <v>591</v>
      </c>
      <c r="C1" s="97" t="s">
        <v>592</v>
      </c>
      <c r="D1" s="98" t="s">
        <v>593</v>
      </c>
      <c r="E1" s="97" t="s">
        <v>594</v>
      </c>
      <c r="F1" s="97" t="s">
        <v>595</v>
      </c>
      <c r="G1" s="97" t="s">
        <v>596</v>
      </c>
      <c r="H1" s="97" t="s">
        <v>597</v>
      </c>
    </row>
    <row r="2" spans="1:13" ht="16.8" thickBot="1" x14ac:dyDescent="0.4">
      <c r="A2" s="92" t="s">
        <v>12</v>
      </c>
      <c r="B2" s="92">
        <v>33723</v>
      </c>
      <c r="C2" s="92">
        <v>22.6</v>
      </c>
      <c r="D2" s="93">
        <v>1883</v>
      </c>
      <c r="E2" s="92">
        <v>5.58</v>
      </c>
      <c r="F2" s="93">
        <v>6660</v>
      </c>
      <c r="G2" s="92">
        <v>19.75</v>
      </c>
      <c r="H2" s="92">
        <f t="shared" ref="H2:H65" si="0">ROUND((F2/B2)*100,2)</f>
        <v>19.75</v>
      </c>
    </row>
    <row r="3" spans="1:13" ht="16.8" customHeight="1" thickTop="1" x14ac:dyDescent="0.35">
      <c r="A3" s="92" t="s">
        <v>13</v>
      </c>
      <c r="B3" s="92">
        <v>35424</v>
      </c>
      <c r="C3" s="92">
        <v>19.350000000000001</v>
      </c>
      <c r="D3" s="93">
        <v>1921</v>
      </c>
      <c r="E3" s="92">
        <v>5.42</v>
      </c>
      <c r="F3" s="93">
        <v>7367</v>
      </c>
      <c r="G3" s="92">
        <v>20.8</v>
      </c>
      <c r="H3" s="92">
        <f t="shared" si="0"/>
        <v>20.8</v>
      </c>
      <c r="J3" s="119" t="s">
        <v>599</v>
      </c>
      <c r="K3" s="120"/>
      <c r="L3" s="120"/>
      <c r="M3" s="121"/>
    </row>
    <row r="4" spans="1:13" ht="16.2" x14ac:dyDescent="0.35">
      <c r="A4" s="92" t="s">
        <v>14</v>
      </c>
      <c r="B4" s="92">
        <v>49427</v>
      </c>
      <c r="C4" s="92">
        <v>13.83</v>
      </c>
      <c r="D4" s="93">
        <v>2279</v>
      </c>
      <c r="E4" s="92">
        <v>4.6100000000000003</v>
      </c>
      <c r="F4" s="93">
        <v>9152</v>
      </c>
      <c r="G4" s="92">
        <v>18.52</v>
      </c>
      <c r="H4" s="92">
        <f t="shared" si="0"/>
        <v>18.52</v>
      </c>
      <c r="J4" s="122"/>
      <c r="K4" s="123"/>
      <c r="L4" s="123"/>
      <c r="M4" s="124"/>
    </row>
    <row r="5" spans="1:13" ht="16.2" x14ac:dyDescent="0.35">
      <c r="A5" s="92" t="s">
        <v>15</v>
      </c>
      <c r="B5" s="92">
        <v>41956</v>
      </c>
      <c r="C5" s="92">
        <v>22.6</v>
      </c>
      <c r="D5" s="93">
        <v>1883</v>
      </c>
      <c r="E5" s="92">
        <v>4.49</v>
      </c>
      <c r="F5" s="93">
        <v>6575</v>
      </c>
      <c r="G5" s="92">
        <v>15.67</v>
      </c>
      <c r="H5" s="92">
        <f t="shared" si="0"/>
        <v>15.67</v>
      </c>
      <c r="J5" s="122"/>
      <c r="K5" s="123"/>
      <c r="L5" s="123"/>
      <c r="M5" s="124"/>
    </row>
    <row r="6" spans="1:13" ht="16.2" x14ac:dyDescent="0.35">
      <c r="A6" s="92" t="s">
        <v>16</v>
      </c>
      <c r="B6" s="92">
        <v>51647</v>
      </c>
      <c r="C6" s="92">
        <v>22.71</v>
      </c>
      <c r="D6" s="93">
        <v>3247</v>
      </c>
      <c r="E6" s="92">
        <v>6.29</v>
      </c>
      <c r="F6" s="93">
        <v>10719</v>
      </c>
      <c r="G6" s="92">
        <v>19.98</v>
      </c>
      <c r="H6" s="92">
        <f t="shared" si="0"/>
        <v>20.75</v>
      </c>
      <c r="I6" s="94">
        <v>44837.763611111113</v>
      </c>
      <c r="J6" s="122"/>
      <c r="K6" s="123"/>
      <c r="L6" s="123"/>
      <c r="M6" s="124"/>
    </row>
    <row r="7" spans="1:13" ht="16.2" x14ac:dyDescent="0.35">
      <c r="A7" s="92" t="s">
        <v>17</v>
      </c>
      <c r="B7" s="92">
        <v>62120</v>
      </c>
      <c r="C7" s="92">
        <v>30.02</v>
      </c>
      <c r="D7" s="93">
        <v>4425</v>
      </c>
      <c r="E7" s="92">
        <v>7.12</v>
      </c>
      <c r="F7" s="93">
        <v>14169</v>
      </c>
      <c r="G7" s="92">
        <v>22.81</v>
      </c>
      <c r="H7" s="92">
        <f t="shared" si="0"/>
        <v>22.81</v>
      </c>
      <c r="J7" s="122"/>
      <c r="K7" s="123"/>
      <c r="L7" s="123"/>
      <c r="M7" s="124"/>
    </row>
    <row r="8" spans="1:13" ht="16.2" x14ac:dyDescent="0.35">
      <c r="A8" s="92" t="s">
        <v>18</v>
      </c>
      <c r="B8" s="92">
        <v>44093</v>
      </c>
      <c r="C8" s="92">
        <v>25.7</v>
      </c>
      <c r="D8" s="93">
        <v>3268</v>
      </c>
      <c r="E8" s="92">
        <v>7.41</v>
      </c>
      <c r="F8" s="93">
        <v>10998</v>
      </c>
      <c r="G8" s="92">
        <v>24.94</v>
      </c>
      <c r="H8" s="92">
        <f t="shared" si="0"/>
        <v>24.94</v>
      </c>
      <c r="J8" s="122"/>
      <c r="K8" s="123"/>
      <c r="L8" s="123"/>
      <c r="M8" s="124"/>
    </row>
    <row r="9" spans="1:13" ht="16.2" x14ac:dyDescent="0.35">
      <c r="A9" s="92" t="s">
        <v>19</v>
      </c>
      <c r="B9" s="92">
        <v>49732</v>
      </c>
      <c r="C9" s="92">
        <v>29.43</v>
      </c>
      <c r="D9" s="93">
        <v>4086</v>
      </c>
      <c r="E9" s="92">
        <v>8.2200000000000006</v>
      </c>
      <c r="F9" s="93">
        <v>11682</v>
      </c>
      <c r="G9" s="92">
        <v>23.490000000000002</v>
      </c>
      <c r="H9" s="92">
        <f t="shared" si="0"/>
        <v>23.49</v>
      </c>
      <c r="J9" s="122"/>
      <c r="K9" s="123"/>
      <c r="L9" s="123"/>
      <c r="M9" s="124"/>
    </row>
    <row r="10" spans="1:13" ht="16.8" thickBot="1" x14ac:dyDescent="0.4">
      <c r="A10" s="92" t="s">
        <v>20</v>
      </c>
      <c r="B10" s="92">
        <v>50930</v>
      </c>
      <c r="C10" s="92">
        <v>26.44</v>
      </c>
      <c r="D10" s="93">
        <v>3283</v>
      </c>
      <c r="E10" s="92">
        <v>6.45</v>
      </c>
      <c r="F10" s="93">
        <v>8415</v>
      </c>
      <c r="G10" s="92">
        <v>16.52</v>
      </c>
      <c r="H10" s="92">
        <f t="shared" si="0"/>
        <v>16.52</v>
      </c>
      <c r="J10" s="125"/>
      <c r="K10" s="126"/>
      <c r="L10" s="126"/>
      <c r="M10" s="127"/>
    </row>
    <row r="11" spans="1:13" ht="16.8" thickTop="1" x14ac:dyDescent="0.35">
      <c r="A11" s="92" t="s">
        <v>21</v>
      </c>
      <c r="B11" s="92">
        <v>45261</v>
      </c>
      <c r="C11" s="92">
        <v>23.53</v>
      </c>
      <c r="D11" s="93">
        <v>3463</v>
      </c>
      <c r="E11" s="92">
        <v>7.65</v>
      </c>
      <c r="F11" s="93">
        <v>10853</v>
      </c>
      <c r="G11" s="92">
        <v>23.98</v>
      </c>
      <c r="H11" s="92">
        <f t="shared" si="0"/>
        <v>23.98</v>
      </c>
    </row>
    <row r="12" spans="1:13" ht="16.2" x14ac:dyDescent="0.35">
      <c r="A12" s="92" t="s">
        <v>22</v>
      </c>
      <c r="B12" s="92">
        <v>62369</v>
      </c>
      <c r="C12" s="92">
        <v>24.79</v>
      </c>
      <c r="D12" s="93">
        <v>4587</v>
      </c>
      <c r="E12" s="92">
        <v>7.3500000000000005</v>
      </c>
      <c r="F12" s="93">
        <v>14611</v>
      </c>
      <c r="G12" s="92">
        <v>23.43</v>
      </c>
      <c r="H12" s="92">
        <f t="shared" si="0"/>
        <v>23.43</v>
      </c>
    </row>
    <row r="13" spans="1:13" ht="16.2" x14ac:dyDescent="0.35">
      <c r="A13" s="92" t="s">
        <v>23</v>
      </c>
      <c r="B13" s="92">
        <v>55022</v>
      </c>
      <c r="C13" s="92">
        <v>28.29</v>
      </c>
      <c r="D13" s="93">
        <v>3393</v>
      </c>
      <c r="E13" s="92">
        <v>6.17</v>
      </c>
      <c r="F13" s="93">
        <v>10603</v>
      </c>
      <c r="G13" s="92">
        <v>19.27</v>
      </c>
      <c r="H13" s="92">
        <f t="shared" si="0"/>
        <v>19.27</v>
      </c>
    </row>
    <row r="14" spans="1:13" ht="16.2" x14ac:dyDescent="0.35">
      <c r="A14" s="92" t="s">
        <v>24</v>
      </c>
      <c r="B14" s="92">
        <v>60137</v>
      </c>
      <c r="C14" s="92">
        <v>28.990000000000002</v>
      </c>
      <c r="D14" s="93">
        <v>3172</v>
      </c>
      <c r="E14" s="92">
        <v>5.2700000000000005</v>
      </c>
      <c r="F14" s="93">
        <v>13060</v>
      </c>
      <c r="G14" s="92">
        <v>21.72</v>
      </c>
      <c r="H14" s="92">
        <f t="shared" si="0"/>
        <v>21.72</v>
      </c>
    </row>
    <row r="15" spans="1:13" ht="16.2" x14ac:dyDescent="0.35">
      <c r="A15" s="92" t="s">
        <v>25</v>
      </c>
      <c r="B15" s="92">
        <v>35960</v>
      </c>
      <c r="C15" s="92">
        <v>21.67</v>
      </c>
      <c r="D15" s="93">
        <v>2159</v>
      </c>
      <c r="E15" s="92">
        <v>6</v>
      </c>
      <c r="F15" s="93">
        <v>7906</v>
      </c>
      <c r="G15" s="92">
        <v>21.990000000000002</v>
      </c>
      <c r="H15" s="92">
        <f t="shared" si="0"/>
        <v>21.99</v>
      </c>
    </row>
    <row r="16" spans="1:13" ht="16.2" x14ac:dyDescent="0.35">
      <c r="A16" s="92" t="s">
        <v>26</v>
      </c>
      <c r="B16" s="92">
        <v>59936</v>
      </c>
      <c r="C16" s="92">
        <v>25.14</v>
      </c>
      <c r="D16" s="93">
        <v>3923</v>
      </c>
      <c r="E16" s="92">
        <v>6.55</v>
      </c>
      <c r="F16" s="93">
        <v>16079</v>
      </c>
      <c r="G16" s="92">
        <v>26.830000000000002</v>
      </c>
      <c r="H16" s="92">
        <f t="shared" si="0"/>
        <v>26.83</v>
      </c>
    </row>
    <row r="17" spans="1:9" ht="16.2" x14ac:dyDescent="0.35">
      <c r="A17" s="92" t="s">
        <v>27</v>
      </c>
      <c r="B17" s="92">
        <v>46257</v>
      </c>
      <c r="C17" s="92">
        <v>15.97</v>
      </c>
      <c r="D17" s="93">
        <v>1961</v>
      </c>
      <c r="E17" s="92">
        <v>4.24</v>
      </c>
      <c r="F17" s="93">
        <v>8210</v>
      </c>
      <c r="G17" s="92">
        <v>17.75</v>
      </c>
      <c r="H17" s="92">
        <f t="shared" si="0"/>
        <v>17.75</v>
      </c>
    </row>
    <row r="18" spans="1:9" ht="16.2" x14ac:dyDescent="0.35">
      <c r="A18" s="92" t="s">
        <v>28</v>
      </c>
      <c r="B18" s="92">
        <v>66769</v>
      </c>
      <c r="C18" s="92">
        <v>25.67</v>
      </c>
      <c r="D18" s="93">
        <v>4720</v>
      </c>
      <c r="E18" s="92">
        <v>7.07</v>
      </c>
      <c r="F18" s="93">
        <v>15273</v>
      </c>
      <c r="G18" s="92">
        <v>22.87</v>
      </c>
      <c r="H18" s="92">
        <f t="shared" si="0"/>
        <v>22.87</v>
      </c>
    </row>
    <row r="19" spans="1:9" ht="16.2" x14ac:dyDescent="0.35">
      <c r="A19" s="92" t="s">
        <v>142</v>
      </c>
      <c r="B19" s="92">
        <v>49518</v>
      </c>
      <c r="C19" s="92">
        <v>23.64</v>
      </c>
      <c r="D19" s="93">
        <v>2525</v>
      </c>
      <c r="E19" s="92">
        <v>5.1000000000000005</v>
      </c>
      <c r="F19" s="93">
        <v>10339</v>
      </c>
      <c r="G19" s="92">
        <v>20.88</v>
      </c>
      <c r="H19" s="92">
        <f t="shared" si="0"/>
        <v>20.88</v>
      </c>
    </row>
    <row r="20" spans="1:9" ht="16.2" x14ac:dyDescent="0.35">
      <c r="A20" s="92" t="s">
        <v>29</v>
      </c>
      <c r="B20" s="92">
        <v>52394</v>
      </c>
      <c r="C20" s="92">
        <v>29.41</v>
      </c>
      <c r="D20" s="93">
        <v>3094</v>
      </c>
      <c r="E20" s="92">
        <v>5.91</v>
      </c>
      <c r="F20" s="93">
        <v>12223</v>
      </c>
      <c r="G20" s="92">
        <v>23.330000000000002</v>
      </c>
      <c r="H20" s="92">
        <f t="shared" si="0"/>
        <v>23.33</v>
      </c>
    </row>
    <row r="21" spans="1:9" ht="16.2" x14ac:dyDescent="0.35">
      <c r="A21" s="92" t="s">
        <v>30</v>
      </c>
      <c r="B21" s="92">
        <v>60032</v>
      </c>
      <c r="C21" s="92">
        <v>27.18</v>
      </c>
      <c r="D21" s="93">
        <v>3258</v>
      </c>
      <c r="E21" s="92">
        <v>5.43</v>
      </c>
      <c r="F21" s="93">
        <v>12875</v>
      </c>
      <c r="G21" s="92">
        <v>21.45</v>
      </c>
      <c r="H21" s="92">
        <f t="shared" si="0"/>
        <v>21.45</v>
      </c>
    </row>
    <row r="22" spans="1:9" ht="16.2" x14ac:dyDescent="0.35">
      <c r="A22" s="92" t="s">
        <v>31</v>
      </c>
      <c r="B22" s="92">
        <v>53875</v>
      </c>
      <c r="C22" s="92">
        <v>23.17</v>
      </c>
      <c r="D22" s="93">
        <v>3708</v>
      </c>
      <c r="E22" s="92">
        <v>6.88</v>
      </c>
      <c r="F22" s="93">
        <v>9616</v>
      </c>
      <c r="G22" s="92">
        <v>0</v>
      </c>
      <c r="H22" s="92">
        <f t="shared" si="0"/>
        <v>17.850000000000001</v>
      </c>
      <c r="I22" s="94">
        <v>44837.751909722225</v>
      </c>
    </row>
    <row r="23" spans="1:9" ht="16.2" x14ac:dyDescent="0.35">
      <c r="A23" s="92" t="s">
        <v>32</v>
      </c>
      <c r="B23" s="92">
        <v>57117</v>
      </c>
      <c r="C23" s="92">
        <v>33.1</v>
      </c>
      <c r="D23" s="93">
        <v>3170</v>
      </c>
      <c r="E23" s="92">
        <v>5.55</v>
      </c>
      <c r="F23" s="93">
        <v>12230</v>
      </c>
      <c r="G23" s="92">
        <v>21.41</v>
      </c>
      <c r="H23" s="92">
        <f t="shared" si="0"/>
        <v>21.41</v>
      </c>
    </row>
    <row r="24" spans="1:9" ht="16.2" x14ac:dyDescent="0.35">
      <c r="A24" s="92" t="s">
        <v>33</v>
      </c>
      <c r="B24" s="92">
        <v>53780</v>
      </c>
      <c r="C24" s="92">
        <v>25.12</v>
      </c>
      <c r="D24" s="93">
        <v>1804</v>
      </c>
      <c r="E24" s="92">
        <v>3.35</v>
      </c>
      <c r="F24" s="93">
        <v>7855</v>
      </c>
      <c r="G24" s="92">
        <v>14.61</v>
      </c>
      <c r="H24" s="92">
        <f t="shared" si="0"/>
        <v>14.61</v>
      </c>
    </row>
    <row r="25" spans="1:9" ht="16.2" x14ac:dyDescent="0.35">
      <c r="A25" s="92" t="s">
        <v>34</v>
      </c>
      <c r="B25" s="92">
        <v>54467</v>
      </c>
      <c r="C25" s="92">
        <v>21.18</v>
      </c>
      <c r="D25" s="93">
        <v>2815</v>
      </c>
      <c r="E25" s="92">
        <v>5.17</v>
      </c>
      <c r="F25" s="93">
        <v>11618</v>
      </c>
      <c r="G25" s="92">
        <v>11.91</v>
      </c>
      <c r="H25" s="92">
        <f t="shared" si="0"/>
        <v>21.33</v>
      </c>
      <c r="I25" s="95">
        <v>44837.744942129626</v>
      </c>
    </row>
    <row r="26" spans="1:9" ht="16.2" x14ac:dyDescent="0.35">
      <c r="A26" s="92" t="s">
        <v>35</v>
      </c>
      <c r="B26" s="92">
        <v>58059</v>
      </c>
      <c r="C26" s="92">
        <v>33.82</v>
      </c>
      <c r="D26" s="93">
        <v>3014</v>
      </c>
      <c r="E26" s="92">
        <v>5.19</v>
      </c>
      <c r="F26" s="93">
        <v>10197</v>
      </c>
      <c r="G26" s="92">
        <v>17.559999999999999</v>
      </c>
      <c r="H26" s="92">
        <f t="shared" si="0"/>
        <v>17.559999999999999</v>
      </c>
    </row>
    <row r="27" spans="1:9" ht="16.2" x14ac:dyDescent="0.35">
      <c r="A27" s="92" t="s">
        <v>36</v>
      </c>
      <c r="B27" s="92">
        <v>45810</v>
      </c>
      <c r="C27" s="92">
        <v>24.05</v>
      </c>
      <c r="D27" s="93">
        <v>3282</v>
      </c>
      <c r="E27" s="92">
        <v>7.16</v>
      </c>
      <c r="F27" s="93">
        <v>11477</v>
      </c>
      <c r="G27" s="92">
        <v>25.05</v>
      </c>
      <c r="H27" s="92">
        <f t="shared" si="0"/>
        <v>25.05</v>
      </c>
    </row>
    <row r="28" spans="1:9" ht="16.2" x14ac:dyDescent="0.35">
      <c r="A28" s="92" t="s">
        <v>37</v>
      </c>
      <c r="B28" s="92">
        <v>60626</v>
      </c>
      <c r="C28" s="92">
        <v>18.68</v>
      </c>
      <c r="D28" s="93">
        <v>3252</v>
      </c>
      <c r="E28" s="92">
        <v>5.36</v>
      </c>
      <c r="F28" s="93">
        <v>8789</v>
      </c>
      <c r="G28" s="92">
        <v>14.5</v>
      </c>
      <c r="H28" s="92">
        <f t="shared" si="0"/>
        <v>14.5</v>
      </c>
    </row>
    <row r="29" spans="1:9" ht="16.2" x14ac:dyDescent="0.35">
      <c r="A29" s="92" t="s">
        <v>38</v>
      </c>
      <c r="B29" s="92">
        <v>59763</v>
      </c>
      <c r="C29" s="92">
        <v>32.200000000000003</v>
      </c>
      <c r="D29" s="93">
        <v>3610</v>
      </c>
      <c r="E29" s="92">
        <v>6.04</v>
      </c>
      <c r="F29" s="93">
        <v>13039</v>
      </c>
      <c r="G29" s="92">
        <v>21.82</v>
      </c>
      <c r="H29" s="92">
        <f t="shared" si="0"/>
        <v>21.82</v>
      </c>
    </row>
    <row r="30" spans="1:9" ht="16.2" x14ac:dyDescent="0.35">
      <c r="A30" s="92" t="s">
        <v>39</v>
      </c>
      <c r="B30" s="92">
        <v>50010</v>
      </c>
      <c r="C30" s="92">
        <v>22.02</v>
      </c>
      <c r="D30" s="93">
        <v>4082</v>
      </c>
      <c r="E30" s="92">
        <v>8.16</v>
      </c>
      <c r="F30" s="93">
        <v>12120</v>
      </c>
      <c r="G30" s="92">
        <v>24.240000000000002</v>
      </c>
      <c r="H30" s="92">
        <f t="shared" si="0"/>
        <v>24.24</v>
      </c>
    </row>
    <row r="31" spans="1:9" ht="16.2" x14ac:dyDescent="0.35">
      <c r="A31" s="92" t="s">
        <v>40</v>
      </c>
      <c r="B31" s="92">
        <v>55044</v>
      </c>
      <c r="C31" s="92">
        <v>12.09</v>
      </c>
      <c r="D31" s="93">
        <v>1678</v>
      </c>
      <c r="E31" s="92">
        <v>3.0500000000000003</v>
      </c>
      <c r="F31" s="93">
        <v>9537</v>
      </c>
      <c r="G31" s="92">
        <v>12.48</v>
      </c>
      <c r="H31" s="92">
        <f t="shared" si="0"/>
        <v>17.329999999999998</v>
      </c>
      <c r="I31" s="95">
        <v>44837.781342592592</v>
      </c>
    </row>
    <row r="32" spans="1:9" ht="16.2" x14ac:dyDescent="0.35">
      <c r="A32" s="92" t="s">
        <v>41</v>
      </c>
      <c r="B32" s="92">
        <v>49195</v>
      </c>
      <c r="C32" s="92">
        <v>25.68</v>
      </c>
      <c r="D32" s="93">
        <v>2282</v>
      </c>
      <c r="E32" s="92">
        <v>4.6399999999999997</v>
      </c>
      <c r="F32" s="93">
        <v>10346</v>
      </c>
      <c r="G32" s="92">
        <v>21.03</v>
      </c>
      <c r="H32" s="92">
        <f t="shared" si="0"/>
        <v>21.03</v>
      </c>
    </row>
    <row r="33" spans="1:9" ht="16.2" x14ac:dyDescent="0.35">
      <c r="A33" s="92" t="s">
        <v>42</v>
      </c>
      <c r="B33" s="92">
        <v>53078</v>
      </c>
      <c r="C33" s="92">
        <v>24.97</v>
      </c>
      <c r="D33" s="93">
        <v>4268</v>
      </c>
      <c r="E33" s="92">
        <v>8.0400000000000009</v>
      </c>
      <c r="F33" s="93">
        <v>11539</v>
      </c>
      <c r="G33" s="92">
        <v>21.740000000000002</v>
      </c>
      <c r="H33" s="92">
        <f t="shared" si="0"/>
        <v>21.74</v>
      </c>
    </row>
    <row r="34" spans="1:9" ht="16.2" x14ac:dyDescent="0.35">
      <c r="A34" s="92" t="s">
        <v>43</v>
      </c>
      <c r="B34" s="92">
        <v>41779</v>
      </c>
      <c r="C34" s="92">
        <v>20.830000000000002</v>
      </c>
      <c r="D34" s="93">
        <v>2726</v>
      </c>
      <c r="E34" s="92">
        <v>6.5200000000000005</v>
      </c>
      <c r="F34" s="93">
        <v>9530</v>
      </c>
      <c r="G34" s="92">
        <v>22.81</v>
      </c>
      <c r="H34" s="92">
        <f t="shared" si="0"/>
        <v>22.81</v>
      </c>
    </row>
    <row r="35" spans="1:9" ht="16.2" x14ac:dyDescent="0.35">
      <c r="A35" s="92" t="s">
        <v>44</v>
      </c>
      <c r="B35" s="92">
        <v>37108</v>
      </c>
      <c r="C35" s="92">
        <v>16.600000000000001</v>
      </c>
      <c r="D35" s="93">
        <v>1190</v>
      </c>
      <c r="E35" s="92">
        <v>3.21</v>
      </c>
      <c r="F35" s="93">
        <v>4877</v>
      </c>
      <c r="G35" s="92">
        <v>8.4499999999999993</v>
      </c>
      <c r="H35" s="92">
        <f t="shared" si="0"/>
        <v>13.14</v>
      </c>
      <c r="I35" s="95">
        <v>44837.758842592593</v>
      </c>
    </row>
    <row r="36" spans="1:9" ht="16.2" x14ac:dyDescent="0.35">
      <c r="A36" s="92" t="s">
        <v>45</v>
      </c>
      <c r="B36" s="92">
        <v>55468</v>
      </c>
      <c r="C36" s="92">
        <v>20.059999999999999</v>
      </c>
      <c r="D36" s="93">
        <v>2633</v>
      </c>
      <c r="E36" s="92">
        <v>4.75</v>
      </c>
      <c r="F36" s="93">
        <v>9467</v>
      </c>
      <c r="G36" s="92">
        <v>17.07</v>
      </c>
      <c r="H36" s="92">
        <f t="shared" si="0"/>
        <v>17.07</v>
      </c>
    </row>
    <row r="37" spans="1:9" ht="16.2" x14ac:dyDescent="0.35">
      <c r="A37" s="92" t="s">
        <v>46</v>
      </c>
      <c r="B37" s="92">
        <v>30190</v>
      </c>
      <c r="C37" s="92">
        <v>21.67</v>
      </c>
      <c r="D37" s="93">
        <v>1869</v>
      </c>
      <c r="E37" s="92">
        <v>6.19</v>
      </c>
      <c r="F37" s="93">
        <v>5701</v>
      </c>
      <c r="G37" s="92">
        <v>18.88</v>
      </c>
      <c r="H37" s="92">
        <f t="shared" si="0"/>
        <v>18.88</v>
      </c>
    </row>
    <row r="38" spans="1:9" ht="16.2" x14ac:dyDescent="0.35">
      <c r="A38" s="92" t="s">
        <v>47</v>
      </c>
      <c r="B38" s="92">
        <v>62726</v>
      </c>
      <c r="C38" s="92">
        <v>21.05</v>
      </c>
      <c r="D38" s="93">
        <v>3042</v>
      </c>
      <c r="E38" s="92">
        <v>4.8500000000000005</v>
      </c>
      <c r="F38" s="93">
        <v>12834</v>
      </c>
      <c r="G38" s="92">
        <v>20.46</v>
      </c>
      <c r="H38" s="92">
        <f t="shared" si="0"/>
        <v>20.46</v>
      </c>
    </row>
    <row r="39" spans="1:9" ht="16.2" x14ac:dyDescent="0.35">
      <c r="A39" s="92" t="s">
        <v>48</v>
      </c>
      <c r="B39" s="92">
        <v>42164</v>
      </c>
      <c r="C39" s="92">
        <v>25.8</v>
      </c>
      <c r="D39" s="93">
        <v>2522</v>
      </c>
      <c r="E39" s="92">
        <v>5.98</v>
      </c>
      <c r="F39" s="93">
        <v>9784</v>
      </c>
      <c r="G39" s="92">
        <v>23.2</v>
      </c>
      <c r="H39" s="92">
        <f t="shared" si="0"/>
        <v>23.2</v>
      </c>
    </row>
    <row r="40" spans="1:9" ht="16.2" x14ac:dyDescent="0.35">
      <c r="A40" s="92" t="s">
        <v>49</v>
      </c>
      <c r="B40" s="92">
        <v>54933</v>
      </c>
      <c r="C40" s="92">
        <v>28.34</v>
      </c>
      <c r="D40" s="93">
        <v>3799</v>
      </c>
      <c r="E40" s="92">
        <v>6.92</v>
      </c>
      <c r="F40" s="93">
        <v>10609</v>
      </c>
      <c r="G40" s="92">
        <v>19.309999999999999</v>
      </c>
      <c r="H40" s="92">
        <f t="shared" si="0"/>
        <v>19.309999999999999</v>
      </c>
    </row>
    <row r="41" spans="1:9" ht="16.2" x14ac:dyDescent="0.35">
      <c r="A41" s="92" t="s">
        <v>50</v>
      </c>
      <c r="B41" s="92">
        <v>53902</v>
      </c>
      <c r="C41" s="92">
        <v>27.84</v>
      </c>
      <c r="D41" s="93">
        <v>2450</v>
      </c>
      <c r="E41" s="92">
        <v>4.55</v>
      </c>
      <c r="F41" s="93">
        <v>10980</v>
      </c>
      <c r="G41" s="92">
        <v>20.37</v>
      </c>
      <c r="H41" s="92">
        <f t="shared" si="0"/>
        <v>20.37</v>
      </c>
    </row>
    <row r="42" spans="1:9" ht="16.2" x14ac:dyDescent="0.35">
      <c r="A42" s="92" t="s">
        <v>51</v>
      </c>
      <c r="B42" s="92">
        <v>40699</v>
      </c>
      <c r="C42" s="92">
        <v>18.240000000000002</v>
      </c>
      <c r="D42" s="93">
        <v>2235</v>
      </c>
      <c r="E42" s="92">
        <v>5.49</v>
      </c>
      <c r="F42" s="93">
        <v>8413</v>
      </c>
      <c r="G42" s="92">
        <v>20.67</v>
      </c>
      <c r="H42" s="92">
        <f t="shared" si="0"/>
        <v>20.67</v>
      </c>
    </row>
    <row r="43" spans="1:9" ht="16.2" x14ac:dyDescent="0.35">
      <c r="A43" s="92" t="s">
        <v>52</v>
      </c>
      <c r="B43" s="92">
        <v>55751</v>
      </c>
      <c r="C43" s="92">
        <v>22.150000000000002</v>
      </c>
      <c r="D43" s="93">
        <v>2737</v>
      </c>
      <c r="E43" s="92">
        <v>4.91</v>
      </c>
      <c r="F43" s="93">
        <v>9965</v>
      </c>
      <c r="G43" s="92">
        <v>17.87</v>
      </c>
      <c r="H43" s="92">
        <f t="shared" si="0"/>
        <v>17.87</v>
      </c>
    </row>
    <row r="44" spans="1:9" ht="16.2" x14ac:dyDescent="0.35">
      <c r="A44" s="92" t="s">
        <v>53</v>
      </c>
      <c r="B44" s="92">
        <v>46178</v>
      </c>
      <c r="C44" s="92">
        <v>19.559999999999999</v>
      </c>
      <c r="D44" s="93">
        <v>3062</v>
      </c>
      <c r="E44" s="92">
        <v>6.63</v>
      </c>
      <c r="F44" s="93">
        <v>10579</v>
      </c>
      <c r="G44" s="92">
        <v>22.91</v>
      </c>
      <c r="H44" s="92">
        <f t="shared" si="0"/>
        <v>22.91</v>
      </c>
    </row>
    <row r="45" spans="1:9" ht="16.2" x14ac:dyDescent="0.35">
      <c r="A45" s="92" t="s">
        <v>54</v>
      </c>
      <c r="B45" s="92">
        <v>49629</v>
      </c>
      <c r="C45" s="92">
        <v>22.47</v>
      </c>
      <c r="D45" s="93">
        <v>3536</v>
      </c>
      <c r="E45" s="92">
        <v>7.12</v>
      </c>
      <c r="F45" s="93">
        <v>11794</v>
      </c>
      <c r="G45" s="92">
        <v>23.76</v>
      </c>
      <c r="H45" s="92">
        <f t="shared" si="0"/>
        <v>23.76</v>
      </c>
    </row>
    <row r="46" spans="1:9" ht="16.2" x14ac:dyDescent="0.35">
      <c r="A46" s="92" t="s">
        <v>55</v>
      </c>
      <c r="B46" s="92">
        <v>11159</v>
      </c>
      <c r="C46" s="92">
        <v>21.12</v>
      </c>
      <c r="D46" s="93">
        <v>843</v>
      </c>
      <c r="E46" s="92">
        <v>7.55</v>
      </c>
      <c r="F46" s="93">
        <v>3204</v>
      </c>
      <c r="G46" s="92">
        <v>28.71</v>
      </c>
      <c r="H46" s="92">
        <f t="shared" si="0"/>
        <v>28.71</v>
      </c>
    </row>
    <row r="47" spans="1:9" ht="16.2" x14ac:dyDescent="0.35">
      <c r="A47" s="92" t="s">
        <v>56</v>
      </c>
      <c r="B47" s="92">
        <v>46245</v>
      </c>
      <c r="C47" s="92">
        <v>23.05</v>
      </c>
      <c r="D47" s="93">
        <v>2073</v>
      </c>
      <c r="E47" s="92">
        <v>4.4800000000000004</v>
      </c>
      <c r="F47" s="93">
        <v>9404</v>
      </c>
      <c r="G47" s="92">
        <v>20.34</v>
      </c>
      <c r="H47" s="92">
        <f t="shared" si="0"/>
        <v>20.34</v>
      </c>
    </row>
    <row r="48" spans="1:9" ht="16.2" x14ac:dyDescent="0.35">
      <c r="A48" s="92" t="s">
        <v>57</v>
      </c>
      <c r="B48" s="92">
        <v>45399</v>
      </c>
      <c r="C48" s="92">
        <v>29.69</v>
      </c>
      <c r="D48" s="93">
        <v>2439</v>
      </c>
      <c r="E48" s="92">
        <v>5.37</v>
      </c>
      <c r="F48" s="93">
        <v>9068</v>
      </c>
      <c r="G48" s="92">
        <v>19.97</v>
      </c>
      <c r="H48" s="92">
        <f t="shared" si="0"/>
        <v>19.97</v>
      </c>
    </row>
    <row r="49" spans="1:9" ht="16.2" x14ac:dyDescent="0.35">
      <c r="A49" s="92" t="s">
        <v>58</v>
      </c>
      <c r="B49" s="92">
        <v>49683</v>
      </c>
      <c r="C49" s="92">
        <v>13.32</v>
      </c>
      <c r="D49" s="93">
        <v>3152</v>
      </c>
      <c r="E49" s="92">
        <v>6.34</v>
      </c>
      <c r="F49" s="93">
        <v>9178</v>
      </c>
      <c r="G49" s="92">
        <v>18.47</v>
      </c>
      <c r="H49" s="92">
        <f t="shared" si="0"/>
        <v>18.47</v>
      </c>
    </row>
    <row r="50" spans="1:9" ht="16.2" x14ac:dyDescent="0.35">
      <c r="A50" s="92" t="s">
        <v>59</v>
      </c>
      <c r="B50" s="92">
        <v>46714</v>
      </c>
      <c r="C50" s="92">
        <v>31.1</v>
      </c>
      <c r="D50" s="93">
        <v>2497</v>
      </c>
      <c r="E50" s="92">
        <v>5.3500000000000005</v>
      </c>
      <c r="F50" s="93">
        <v>10725</v>
      </c>
      <c r="G50" s="92">
        <v>22.96</v>
      </c>
      <c r="H50" s="92">
        <f t="shared" si="0"/>
        <v>22.96</v>
      </c>
    </row>
    <row r="51" spans="1:9" ht="16.2" x14ac:dyDescent="0.35">
      <c r="A51" s="92" t="s">
        <v>60</v>
      </c>
      <c r="B51" s="92">
        <v>62928</v>
      </c>
      <c r="C51" s="92">
        <v>19.559999999999999</v>
      </c>
      <c r="D51" s="93">
        <v>4640</v>
      </c>
      <c r="E51" s="92">
        <v>7.37</v>
      </c>
      <c r="F51" s="93">
        <v>16559</v>
      </c>
      <c r="G51" s="92">
        <v>26.310000000000002</v>
      </c>
      <c r="H51" s="92">
        <f t="shared" si="0"/>
        <v>26.31</v>
      </c>
    </row>
    <row r="52" spans="1:9" ht="16.2" x14ac:dyDescent="0.35">
      <c r="A52" s="92" t="s">
        <v>61</v>
      </c>
      <c r="B52" s="92">
        <v>57352</v>
      </c>
      <c r="C52" s="92">
        <v>31.970000000000002</v>
      </c>
      <c r="D52" s="93">
        <v>3379</v>
      </c>
      <c r="E52" s="92">
        <v>5.89</v>
      </c>
      <c r="F52" s="93">
        <v>9148</v>
      </c>
      <c r="G52" s="92">
        <v>15.950000000000001</v>
      </c>
      <c r="H52" s="92">
        <f t="shared" si="0"/>
        <v>15.95</v>
      </c>
    </row>
    <row r="53" spans="1:9" ht="16.2" x14ac:dyDescent="0.35">
      <c r="A53" s="92" t="s">
        <v>62</v>
      </c>
      <c r="B53" s="92">
        <v>45320</v>
      </c>
      <c r="C53" s="92">
        <v>22.34</v>
      </c>
      <c r="D53" s="93">
        <v>2842</v>
      </c>
      <c r="E53" s="92">
        <v>6.2700000000000005</v>
      </c>
      <c r="F53" s="93">
        <v>10688</v>
      </c>
      <c r="G53" s="92">
        <v>23.580000000000002</v>
      </c>
      <c r="H53" s="92">
        <f t="shared" si="0"/>
        <v>23.58</v>
      </c>
    </row>
    <row r="54" spans="1:9" ht="16.2" x14ac:dyDescent="0.35">
      <c r="A54" s="92" t="s">
        <v>63</v>
      </c>
      <c r="B54" s="92">
        <v>61092</v>
      </c>
      <c r="C54" s="92">
        <v>30.52</v>
      </c>
      <c r="D54" s="93">
        <v>3173</v>
      </c>
      <c r="E54" s="92">
        <v>5.19</v>
      </c>
      <c r="F54" s="93">
        <v>10893</v>
      </c>
      <c r="G54" s="92">
        <v>17.830000000000002</v>
      </c>
      <c r="H54" s="92">
        <f>ROUND((F54/B54)*100,2)</f>
        <v>17.829999999999998</v>
      </c>
    </row>
    <row r="55" spans="1:9" ht="16.2" x14ac:dyDescent="0.35">
      <c r="A55" s="92" t="s">
        <v>64</v>
      </c>
      <c r="B55" s="92">
        <v>55509</v>
      </c>
      <c r="C55" s="92">
        <v>23.490000000000002</v>
      </c>
      <c r="D55" s="93">
        <v>2334</v>
      </c>
      <c r="E55" s="92">
        <v>4.2</v>
      </c>
      <c r="F55" s="93">
        <v>8676</v>
      </c>
      <c r="G55" s="92">
        <v>15.63</v>
      </c>
      <c r="H55" s="92">
        <f>ROUND((F55/B55)*100,2)</f>
        <v>15.63</v>
      </c>
    </row>
    <row r="56" spans="1:9" ht="16.2" x14ac:dyDescent="0.35">
      <c r="A56" s="92" t="s">
        <v>65</v>
      </c>
      <c r="B56" s="92">
        <v>48158</v>
      </c>
      <c r="C56" s="92">
        <v>31.02</v>
      </c>
      <c r="D56" s="93">
        <v>2630</v>
      </c>
      <c r="E56" s="92">
        <v>5.46</v>
      </c>
      <c r="F56" s="93">
        <v>10553</v>
      </c>
      <c r="G56" s="92">
        <v>21.91</v>
      </c>
      <c r="H56" s="92">
        <f>ROUND((F56/B56)*100,2)</f>
        <v>21.91</v>
      </c>
    </row>
    <row r="57" spans="1:9" ht="16.2" x14ac:dyDescent="0.35">
      <c r="A57" s="92" t="s">
        <v>66</v>
      </c>
      <c r="B57" s="92">
        <v>52028</v>
      </c>
      <c r="C57" s="92">
        <v>24.89</v>
      </c>
      <c r="D57" s="93">
        <v>3760</v>
      </c>
      <c r="E57" s="92">
        <v>7.23</v>
      </c>
      <c r="F57" s="93">
        <v>11546</v>
      </c>
      <c r="G57" s="92">
        <v>22.19</v>
      </c>
      <c r="H57" s="92">
        <f t="shared" si="0"/>
        <v>22.19</v>
      </c>
    </row>
    <row r="58" spans="1:9" ht="16.2" x14ac:dyDescent="0.35">
      <c r="A58" s="92" t="s">
        <v>67</v>
      </c>
      <c r="B58" s="92">
        <v>43691</v>
      </c>
      <c r="C58" s="92">
        <v>18.920000000000002</v>
      </c>
      <c r="D58" s="93">
        <v>3303</v>
      </c>
      <c r="E58" s="92">
        <v>7.5600000000000005</v>
      </c>
      <c r="F58" s="93">
        <v>11152</v>
      </c>
      <c r="G58" s="92">
        <v>25.52</v>
      </c>
      <c r="H58" s="92">
        <f t="shared" si="0"/>
        <v>25.52</v>
      </c>
    </row>
    <row r="59" spans="1:9" ht="16.2" x14ac:dyDescent="0.35">
      <c r="A59" s="92" t="s">
        <v>68</v>
      </c>
      <c r="B59" s="92">
        <v>42199</v>
      </c>
      <c r="C59" s="92">
        <v>21.55</v>
      </c>
      <c r="D59" s="93">
        <v>2030</v>
      </c>
      <c r="E59" s="92">
        <v>4.8100000000000005</v>
      </c>
      <c r="F59" s="93">
        <v>8661</v>
      </c>
      <c r="G59" s="92">
        <v>20.52</v>
      </c>
      <c r="H59" s="92">
        <f t="shared" si="0"/>
        <v>20.52</v>
      </c>
    </row>
    <row r="60" spans="1:9" ht="16.2" x14ac:dyDescent="0.35">
      <c r="A60" s="92" t="s">
        <v>69</v>
      </c>
      <c r="B60" s="92">
        <v>53217</v>
      </c>
      <c r="C60" s="92">
        <v>23.72</v>
      </c>
      <c r="D60" s="93">
        <v>3060</v>
      </c>
      <c r="E60" s="92">
        <v>5.75</v>
      </c>
      <c r="F60" s="93">
        <v>10755</v>
      </c>
      <c r="G60" s="92">
        <v>20.21</v>
      </c>
      <c r="H60" s="92">
        <f t="shared" si="0"/>
        <v>20.21</v>
      </c>
    </row>
    <row r="61" spans="1:9" ht="16.2" x14ac:dyDescent="0.35">
      <c r="A61" s="92" t="s">
        <v>70</v>
      </c>
      <c r="B61" s="92">
        <v>45587</v>
      </c>
      <c r="C61" s="92">
        <v>24.86</v>
      </c>
      <c r="D61" s="93">
        <v>2704</v>
      </c>
      <c r="E61" s="92">
        <v>5.93</v>
      </c>
      <c r="F61" s="93">
        <v>8777</v>
      </c>
      <c r="G61" s="92">
        <v>19.25</v>
      </c>
      <c r="H61" s="92">
        <f t="shared" si="0"/>
        <v>19.25</v>
      </c>
    </row>
    <row r="62" spans="1:9" ht="16.2" x14ac:dyDescent="0.35">
      <c r="A62" s="92" t="s">
        <v>71</v>
      </c>
      <c r="B62" s="92">
        <v>44943</v>
      </c>
      <c r="C62" s="92">
        <v>19.88</v>
      </c>
      <c r="D62" s="93">
        <v>2765</v>
      </c>
      <c r="E62" s="92">
        <v>6.15</v>
      </c>
      <c r="F62" s="93">
        <v>9400</v>
      </c>
      <c r="G62" s="92">
        <v>19.670000000000002</v>
      </c>
      <c r="H62" s="92">
        <f t="shared" si="0"/>
        <v>20.92</v>
      </c>
      <c r="I62" s="95">
        <v>44837.753900462965</v>
      </c>
    </row>
    <row r="63" spans="1:9" ht="16.2" x14ac:dyDescent="0.35">
      <c r="A63" s="92" t="s">
        <v>72</v>
      </c>
      <c r="B63" s="92">
        <v>54861</v>
      </c>
      <c r="C63" s="92">
        <v>20.990000000000002</v>
      </c>
      <c r="D63" s="93">
        <v>2319</v>
      </c>
      <c r="E63" s="92">
        <v>4.2300000000000004</v>
      </c>
      <c r="F63" s="93">
        <v>10071</v>
      </c>
      <c r="G63" s="92">
        <v>18.36</v>
      </c>
      <c r="H63" s="92">
        <f t="shared" si="0"/>
        <v>18.36</v>
      </c>
    </row>
    <row r="64" spans="1:9" ht="16.2" x14ac:dyDescent="0.35">
      <c r="A64" s="92" t="s">
        <v>73</v>
      </c>
      <c r="B64" s="92">
        <v>59400</v>
      </c>
      <c r="C64" s="92">
        <v>26.44</v>
      </c>
      <c r="D64" s="93">
        <v>3904</v>
      </c>
      <c r="E64" s="92">
        <v>6.57</v>
      </c>
      <c r="F64" s="93">
        <v>12329</v>
      </c>
      <c r="G64" s="92">
        <v>20.76</v>
      </c>
      <c r="H64" s="92">
        <f t="shared" si="0"/>
        <v>20.76</v>
      </c>
    </row>
    <row r="65" spans="1:8" ht="16.2" x14ac:dyDescent="0.35">
      <c r="A65" s="92" t="s">
        <v>74</v>
      </c>
      <c r="B65" s="92">
        <v>41484</v>
      </c>
      <c r="C65" s="92">
        <v>22.45</v>
      </c>
      <c r="D65" s="93">
        <v>2078</v>
      </c>
      <c r="E65" s="92">
        <v>5.01</v>
      </c>
      <c r="F65" s="93">
        <v>7652</v>
      </c>
      <c r="G65" s="92">
        <v>18.45</v>
      </c>
      <c r="H65" s="92">
        <f t="shared" si="0"/>
        <v>18.45</v>
      </c>
    </row>
    <row r="66" spans="1:8" ht="16.2" x14ac:dyDescent="0.35">
      <c r="A66" s="92" t="s">
        <v>75</v>
      </c>
      <c r="B66" s="92">
        <v>50875</v>
      </c>
      <c r="C66" s="92">
        <v>35.6</v>
      </c>
      <c r="D66" s="93">
        <v>2646</v>
      </c>
      <c r="E66" s="92">
        <v>5.2</v>
      </c>
      <c r="F66" s="93">
        <v>9970</v>
      </c>
      <c r="G66" s="92">
        <v>19.600000000000001</v>
      </c>
      <c r="H66" s="92">
        <f t="shared" ref="H66:H126" si="1">ROUND((F66/B66)*100,2)</f>
        <v>19.600000000000001</v>
      </c>
    </row>
    <row r="67" spans="1:8" ht="16.2" x14ac:dyDescent="0.35">
      <c r="A67" s="92" t="s">
        <v>76</v>
      </c>
      <c r="B67" s="92">
        <v>57531</v>
      </c>
      <c r="C67" s="92">
        <v>25.85</v>
      </c>
      <c r="D67" s="93">
        <v>4358</v>
      </c>
      <c r="E67" s="92">
        <v>7.58</v>
      </c>
      <c r="F67" s="93">
        <v>14020</v>
      </c>
      <c r="G67" s="92">
        <v>24.37</v>
      </c>
      <c r="H67" s="92">
        <f t="shared" si="1"/>
        <v>24.37</v>
      </c>
    </row>
    <row r="68" spans="1:8" ht="16.2" x14ac:dyDescent="0.35">
      <c r="A68" s="92" t="s">
        <v>77</v>
      </c>
      <c r="B68" s="92">
        <v>46888</v>
      </c>
      <c r="C68" s="92">
        <v>40.980000000000004</v>
      </c>
      <c r="D68" s="93">
        <v>2599</v>
      </c>
      <c r="E68" s="92">
        <v>5.54</v>
      </c>
      <c r="F68" s="93">
        <v>9942</v>
      </c>
      <c r="G68" s="92">
        <v>21.2</v>
      </c>
      <c r="H68" s="92">
        <f t="shared" si="1"/>
        <v>21.2</v>
      </c>
    </row>
    <row r="69" spans="1:8" ht="16.2" x14ac:dyDescent="0.35">
      <c r="A69" s="92" t="s">
        <v>78</v>
      </c>
      <c r="B69" s="92">
        <v>52274</v>
      </c>
      <c r="C69" s="92">
        <v>17.53</v>
      </c>
      <c r="D69" s="93">
        <v>2423</v>
      </c>
      <c r="E69" s="92">
        <v>4.6399999999999997</v>
      </c>
      <c r="F69" s="93">
        <v>9352</v>
      </c>
      <c r="G69" s="92">
        <v>17.89</v>
      </c>
      <c r="H69" s="92">
        <f t="shared" si="1"/>
        <v>17.89</v>
      </c>
    </row>
    <row r="70" spans="1:8" ht="16.2" x14ac:dyDescent="0.35">
      <c r="A70" s="92" t="s">
        <v>79</v>
      </c>
      <c r="B70" s="92">
        <v>45810</v>
      </c>
      <c r="C70" s="92">
        <v>23.81</v>
      </c>
      <c r="D70" s="93">
        <v>2180</v>
      </c>
      <c r="E70" s="92">
        <v>4.76</v>
      </c>
      <c r="F70" s="93">
        <v>8419</v>
      </c>
      <c r="G70" s="92">
        <v>18.38</v>
      </c>
      <c r="H70" s="92">
        <f t="shared" si="1"/>
        <v>18.38</v>
      </c>
    </row>
    <row r="71" spans="1:8" ht="16.2" x14ac:dyDescent="0.35">
      <c r="A71" s="92" t="s">
        <v>80</v>
      </c>
      <c r="B71" s="92">
        <v>45472</v>
      </c>
      <c r="C71" s="92">
        <v>21.080000000000002</v>
      </c>
      <c r="D71" s="93">
        <v>1824</v>
      </c>
      <c r="E71" s="92">
        <v>4.01</v>
      </c>
      <c r="F71" s="93">
        <v>8082</v>
      </c>
      <c r="G71" s="92">
        <v>17.77</v>
      </c>
      <c r="H71" s="92">
        <f t="shared" si="1"/>
        <v>17.77</v>
      </c>
    </row>
    <row r="72" spans="1:8" ht="16.2" x14ac:dyDescent="0.35">
      <c r="A72" s="92" t="s">
        <v>81</v>
      </c>
      <c r="B72" s="92">
        <v>45975</v>
      </c>
      <c r="C72" s="92">
        <v>27.07</v>
      </c>
      <c r="D72" s="93">
        <v>2336</v>
      </c>
      <c r="E72" s="92">
        <v>5.08</v>
      </c>
      <c r="F72" s="93">
        <v>9655</v>
      </c>
      <c r="G72" s="92">
        <v>21</v>
      </c>
      <c r="H72" s="92">
        <f t="shared" si="1"/>
        <v>21</v>
      </c>
    </row>
    <row r="73" spans="1:8" ht="16.2" x14ac:dyDescent="0.35">
      <c r="A73" s="92" t="s">
        <v>82</v>
      </c>
      <c r="B73" s="92">
        <v>50194</v>
      </c>
      <c r="C73" s="92">
        <v>25.87</v>
      </c>
      <c r="D73" s="93">
        <v>2892</v>
      </c>
      <c r="E73" s="92">
        <v>5.76</v>
      </c>
      <c r="F73" s="93">
        <v>11328</v>
      </c>
      <c r="G73" s="92">
        <v>22.57</v>
      </c>
      <c r="H73" s="92">
        <f t="shared" si="1"/>
        <v>22.57</v>
      </c>
    </row>
    <row r="74" spans="1:8" ht="16.2" x14ac:dyDescent="0.35">
      <c r="A74" s="92" t="s">
        <v>83</v>
      </c>
      <c r="B74" s="92">
        <v>46286</v>
      </c>
      <c r="C74" s="92">
        <v>20.150000000000002</v>
      </c>
      <c r="D74" s="93">
        <v>3916</v>
      </c>
      <c r="E74" s="92">
        <v>8.4600000000000009</v>
      </c>
      <c r="F74" s="93">
        <v>10532</v>
      </c>
      <c r="G74" s="92">
        <v>22.75</v>
      </c>
      <c r="H74" s="92">
        <f t="shared" si="1"/>
        <v>22.75</v>
      </c>
    </row>
    <row r="75" spans="1:8" ht="16.2" x14ac:dyDescent="0.35">
      <c r="A75" s="92" t="s">
        <v>84</v>
      </c>
      <c r="B75" s="92">
        <v>46618</v>
      </c>
      <c r="C75" s="92">
        <v>27.14</v>
      </c>
      <c r="D75" s="93">
        <v>2823</v>
      </c>
      <c r="E75" s="92">
        <v>6.0600000000000005</v>
      </c>
      <c r="F75" s="93">
        <v>10318</v>
      </c>
      <c r="G75" s="92">
        <v>22.13</v>
      </c>
      <c r="H75" s="92">
        <f t="shared" si="1"/>
        <v>22.13</v>
      </c>
    </row>
    <row r="76" spans="1:8" ht="16.2" x14ac:dyDescent="0.35">
      <c r="A76" s="92" t="s">
        <v>85</v>
      </c>
      <c r="B76" s="92">
        <v>40481</v>
      </c>
      <c r="C76" s="92">
        <v>21.240000000000002</v>
      </c>
      <c r="D76" s="93">
        <v>3638</v>
      </c>
      <c r="E76" s="92">
        <v>8.99</v>
      </c>
      <c r="F76" s="93">
        <v>10387</v>
      </c>
      <c r="G76" s="92">
        <v>25.66</v>
      </c>
      <c r="H76" s="92">
        <f t="shared" si="1"/>
        <v>25.66</v>
      </c>
    </row>
    <row r="77" spans="1:8" ht="16.2" x14ac:dyDescent="0.35">
      <c r="A77" s="92" t="s">
        <v>86</v>
      </c>
      <c r="B77" s="92">
        <v>43387</v>
      </c>
      <c r="C77" s="92">
        <v>24.63</v>
      </c>
      <c r="D77" s="93">
        <v>2726</v>
      </c>
      <c r="E77" s="92">
        <v>6.28</v>
      </c>
      <c r="F77" s="93">
        <v>9435</v>
      </c>
      <c r="G77" s="92">
        <v>21.75</v>
      </c>
      <c r="H77" s="92">
        <f t="shared" si="1"/>
        <v>21.75</v>
      </c>
    </row>
    <row r="78" spans="1:8" ht="16.2" x14ac:dyDescent="0.35">
      <c r="A78" s="92" t="s">
        <v>87</v>
      </c>
      <c r="B78" s="92">
        <v>44453</v>
      </c>
      <c r="C78" s="92">
        <v>22.69</v>
      </c>
      <c r="D78" s="93">
        <v>2273</v>
      </c>
      <c r="E78" s="92">
        <v>5.1100000000000003</v>
      </c>
      <c r="F78" s="93">
        <v>9052</v>
      </c>
      <c r="G78" s="92">
        <v>20.36</v>
      </c>
      <c r="H78" s="92">
        <f t="shared" si="1"/>
        <v>20.36</v>
      </c>
    </row>
    <row r="79" spans="1:8" ht="16.2" x14ac:dyDescent="0.35">
      <c r="A79" s="92" t="s">
        <v>88</v>
      </c>
      <c r="B79" s="92">
        <v>63532</v>
      </c>
      <c r="C79" s="92">
        <v>23.44</v>
      </c>
      <c r="D79" s="93">
        <v>3508</v>
      </c>
      <c r="E79" s="92">
        <v>5.5200000000000005</v>
      </c>
      <c r="F79" s="93">
        <v>13908</v>
      </c>
      <c r="G79" s="92">
        <v>21.89</v>
      </c>
      <c r="H79" s="92">
        <f t="shared" si="1"/>
        <v>21.89</v>
      </c>
    </row>
    <row r="80" spans="1:8" ht="16.2" x14ac:dyDescent="0.35">
      <c r="A80" s="92" t="s">
        <v>89</v>
      </c>
      <c r="B80" s="92">
        <v>53247</v>
      </c>
      <c r="C80" s="92">
        <v>30.36</v>
      </c>
      <c r="D80" s="93">
        <v>4265</v>
      </c>
      <c r="E80" s="92">
        <v>8.01</v>
      </c>
      <c r="F80" s="93">
        <v>15113</v>
      </c>
      <c r="G80" s="92">
        <v>28.38</v>
      </c>
      <c r="H80" s="92">
        <f t="shared" si="1"/>
        <v>28.38</v>
      </c>
    </row>
    <row r="81" spans="1:9" ht="16.2" x14ac:dyDescent="0.35">
      <c r="A81" s="92" t="s">
        <v>90</v>
      </c>
      <c r="B81" s="92">
        <v>57913</v>
      </c>
      <c r="C81" s="92">
        <v>31.810000000000002</v>
      </c>
      <c r="D81" s="93">
        <v>3120</v>
      </c>
      <c r="E81" s="92">
        <v>5.39</v>
      </c>
      <c r="F81" s="93">
        <v>12211</v>
      </c>
      <c r="G81" s="92">
        <v>21.09</v>
      </c>
      <c r="H81" s="92">
        <f t="shared" si="1"/>
        <v>21.09</v>
      </c>
    </row>
    <row r="82" spans="1:9" ht="16.2" x14ac:dyDescent="0.35">
      <c r="A82" s="92" t="s">
        <v>91</v>
      </c>
      <c r="B82" s="92">
        <v>55931</v>
      </c>
      <c r="C82" s="92">
        <v>19.45</v>
      </c>
      <c r="D82" s="93">
        <v>1805</v>
      </c>
      <c r="E82" s="92">
        <v>3.23</v>
      </c>
      <c r="F82" s="93">
        <v>9372</v>
      </c>
      <c r="G82" s="92">
        <v>16.760000000000002</v>
      </c>
      <c r="H82" s="92">
        <f t="shared" si="1"/>
        <v>16.760000000000002</v>
      </c>
    </row>
    <row r="83" spans="1:9" ht="16.2" x14ac:dyDescent="0.35">
      <c r="A83" s="92" t="s">
        <v>92</v>
      </c>
      <c r="B83" s="92">
        <v>57537</v>
      </c>
      <c r="C83" s="92">
        <v>18.78</v>
      </c>
      <c r="D83" s="93">
        <v>1486</v>
      </c>
      <c r="E83" s="92">
        <v>2.58</v>
      </c>
      <c r="F83" s="93">
        <v>6231</v>
      </c>
      <c r="G83" s="92">
        <v>10.83</v>
      </c>
      <c r="H83" s="92">
        <f t="shared" si="1"/>
        <v>10.83</v>
      </c>
    </row>
    <row r="84" spans="1:9" ht="16.2" x14ac:dyDescent="0.35">
      <c r="A84" s="92" t="s">
        <v>93</v>
      </c>
      <c r="B84" s="92">
        <v>41576</v>
      </c>
      <c r="C84" s="92">
        <v>22.06</v>
      </c>
      <c r="D84" s="93">
        <v>3518</v>
      </c>
      <c r="E84" s="92">
        <v>8.4600000000000009</v>
      </c>
      <c r="F84" s="93">
        <v>10801</v>
      </c>
      <c r="G84" s="92">
        <v>25.98</v>
      </c>
      <c r="H84" s="92">
        <f t="shared" si="1"/>
        <v>25.98</v>
      </c>
    </row>
    <row r="85" spans="1:9" ht="16.2" x14ac:dyDescent="0.35">
      <c r="A85" s="92" t="s">
        <v>94</v>
      </c>
      <c r="B85" s="92">
        <v>46506</v>
      </c>
      <c r="C85" s="92">
        <v>16.23</v>
      </c>
      <c r="D85" s="93">
        <v>2592</v>
      </c>
      <c r="E85" s="92">
        <v>5.57</v>
      </c>
      <c r="F85" s="93">
        <v>9641</v>
      </c>
      <c r="G85" s="92">
        <v>20.73</v>
      </c>
      <c r="H85" s="92">
        <f t="shared" si="1"/>
        <v>20.73</v>
      </c>
    </row>
    <row r="86" spans="1:9" ht="16.2" x14ac:dyDescent="0.35">
      <c r="A86" s="92" t="s">
        <v>95</v>
      </c>
      <c r="B86" s="92">
        <v>46514</v>
      </c>
      <c r="C86" s="92">
        <v>26.03</v>
      </c>
      <c r="D86" s="93">
        <v>3598</v>
      </c>
      <c r="E86" s="92">
        <v>7.74</v>
      </c>
      <c r="F86" s="93">
        <v>11633</v>
      </c>
      <c r="G86" s="92">
        <v>25.01</v>
      </c>
      <c r="H86" s="92">
        <f t="shared" si="1"/>
        <v>25.01</v>
      </c>
    </row>
    <row r="87" spans="1:9" ht="16.2" x14ac:dyDescent="0.35">
      <c r="A87" s="92" t="s">
        <v>96</v>
      </c>
      <c r="B87" s="92">
        <v>63674</v>
      </c>
      <c r="C87" s="92">
        <v>20.400000000000002</v>
      </c>
      <c r="D87" s="93">
        <v>2129</v>
      </c>
      <c r="E87" s="92">
        <v>3.34</v>
      </c>
      <c r="F87" s="93">
        <v>13017</v>
      </c>
      <c r="G87" s="92">
        <v>20.350000000000001</v>
      </c>
      <c r="H87" s="92">
        <f t="shared" si="1"/>
        <v>20.440000000000001</v>
      </c>
      <c r="I87" s="95">
        <v>44837.729618055557</v>
      </c>
    </row>
    <row r="88" spans="1:9" ht="16.2" x14ac:dyDescent="0.35">
      <c r="A88" s="92" t="s">
        <v>97</v>
      </c>
      <c r="B88" s="92">
        <v>40527</v>
      </c>
      <c r="C88" s="92">
        <v>25.47</v>
      </c>
      <c r="D88" s="93">
        <v>2195</v>
      </c>
      <c r="E88" s="92">
        <v>5.42</v>
      </c>
      <c r="F88" s="93">
        <v>7880</v>
      </c>
      <c r="G88" s="92">
        <v>19.440000000000001</v>
      </c>
      <c r="H88" s="92">
        <f t="shared" si="1"/>
        <v>19.440000000000001</v>
      </c>
    </row>
    <row r="89" spans="1:9" ht="16.2" x14ac:dyDescent="0.35">
      <c r="A89" s="92" t="s">
        <v>98</v>
      </c>
      <c r="B89" s="92">
        <v>53735</v>
      </c>
      <c r="C89" s="92">
        <v>17.8</v>
      </c>
      <c r="D89" s="93">
        <v>2443</v>
      </c>
      <c r="E89" s="92">
        <v>4.55</v>
      </c>
      <c r="F89" s="93">
        <v>9840</v>
      </c>
      <c r="G89" s="92">
        <v>18.309999999999999</v>
      </c>
      <c r="H89" s="92">
        <f t="shared" si="1"/>
        <v>18.309999999999999</v>
      </c>
    </row>
    <row r="90" spans="1:9" ht="16.2" x14ac:dyDescent="0.35">
      <c r="A90" s="92" t="s">
        <v>99</v>
      </c>
      <c r="B90" s="92">
        <v>44873</v>
      </c>
      <c r="C90" s="92">
        <v>27.36</v>
      </c>
      <c r="D90" s="93">
        <v>3516</v>
      </c>
      <c r="E90" s="92">
        <v>7.84</v>
      </c>
      <c r="F90" s="93">
        <v>11306</v>
      </c>
      <c r="G90" s="92">
        <v>25.04</v>
      </c>
      <c r="H90" s="92">
        <f t="shared" si="1"/>
        <v>25.2</v>
      </c>
      <c r="I90" s="95">
        <v>44837.787083333336</v>
      </c>
    </row>
    <row r="91" spans="1:9" ht="16.2" x14ac:dyDescent="0.35">
      <c r="A91" s="92" t="s">
        <v>100</v>
      </c>
      <c r="B91" s="92">
        <v>50213</v>
      </c>
      <c r="C91" s="92">
        <v>29.85</v>
      </c>
      <c r="D91" s="93">
        <v>2588</v>
      </c>
      <c r="E91" s="92">
        <v>5.15</v>
      </c>
      <c r="F91" s="93">
        <v>9923</v>
      </c>
      <c r="G91" s="92">
        <v>19.760000000000002</v>
      </c>
      <c r="H91" s="92">
        <f t="shared" si="1"/>
        <v>19.760000000000002</v>
      </c>
    </row>
    <row r="92" spans="1:9" ht="16.2" x14ac:dyDescent="0.35">
      <c r="A92" s="92" t="s">
        <v>101</v>
      </c>
      <c r="B92" s="92">
        <v>32540</v>
      </c>
      <c r="C92" s="92">
        <v>18.72</v>
      </c>
      <c r="D92" s="93">
        <v>2619</v>
      </c>
      <c r="E92" s="92">
        <v>8.0500000000000007</v>
      </c>
      <c r="F92" s="93">
        <v>7661</v>
      </c>
      <c r="G92" s="92">
        <v>23.54</v>
      </c>
      <c r="H92" s="92">
        <f t="shared" si="1"/>
        <v>23.54</v>
      </c>
    </row>
    <row r="93" spans="1:9" ht="16.2" x14ac:dyDescent="0.35">
      <c r="A93" s="92" t="s">
        <v>102</v>
      </c>
      <c r="B93" s="92">
        <v>52169</v>
      </c>
      <c r="C93" s="92">
        <v>28.48</v>
      </c>
      <c r="D93" s="93">
        <v>3154</v>
      </c>
      <c r="E93" s="92">
        <v>6.05</v>
      </c>
      <c r="F93" s="93">
        <v>11718</v>
      </c>
      <c r="G93" s="92">
        <v>22.46</v>
      </c>
      <c r="H93" s="92">
        <f t="shared" si="1"/>
        <v>22.46</v>
      </c>
    </row>
    <row r="94" spans="1:9" ht="16.2" x14ac:dyDescent="0.35">
      <c r="A94" s="92" t="s">
        <v>103</v>
      </c>
      <c r="B94" s="92">
        <v>45782</v>
      </c>
      <c r="C94" s="92">
        <v>27.35</v>
      </c>
      <c r="D94" s="93">
        <v>2834</v>
      </c>
      <c r="E94" s="92">
        <v>6.19</v>
      </c>
      <c r="F94" s="93">
        <v>9369</v>
      </c>
      <c r="G94" s="92">
        <v>20.46</v>
      </c>
      <c r="H94" s="92">
        <f t="shared" si="1"/>
        <v>20.46</v>
      </c>
    </row>
    <row r="95" spans="1:9" ht="16.2" x14ac:dyDescent="0.35">
      <c r="A95" s="92" t="s">
        <v>104</v>
      </c>
      <c r="B95" s="92">
        <v>63923</v>
      </c>
      <c r="C95" s="92">
        <v>27.41</v>
      </c>
      <c r="D95" s="93">
        <v>4758</v>
      </c>
      <c r="E95" s="92">
        <v>7.44</v>
      </c>
      <c r="F95" s="93">
        <v>13922</v>
      </c>
      <c r="G95" s="92">
        <v>21.78</v>
      </c>
      <c r="H95" s="92">
        <f t="shared" si="1"/>
        <v>21.78</v>
      </c>
    </row>
    <row r="96" spans="1:9" ht="16.2" x14ac:dyDescent="0.35">
      <c r="A96" s="92" t="s">
        <v>105</v>
      </c>
      <c r="B96" s="92">
        <v>46416</v>
      </c>
      <c r="C96" s="92">
        <v>28.3</v>
      </c>
      <c r="D96" s="93">
        <v>3451</v>
      </c>
      <c r="E96" s="92">
        <v>7.43</v>
      </c>
      <c r="F96" s="93">
        <v>10703</v>
      </c>
      <c r="G96" s="92">
        <v>23.06</v>
      </c>
      <c r="H96" s="92">
        <f t="shared" si="1"/>
        <v>23.06</v>
      </c>
    </row>
    <row r="97" spans="1:9" ht="16.2" x14ac:dyDescent="0.35">
      <c r="A97" s="92" t="s">
        <v>106</v>
      </c>
      <c r="B97" s="92">
        <v>51230</v>
      </c>
      <c r="C97" s="92">
        <v>23.2</v>
      </c>
      <c r="D97" s="93">
        <v>3851</v>
      </c>
      <c r="E97" s="92">
        <v>7.5200000000000005</v>
      </c>
      <c r="F97" s="93">
        <v>12211</v>
      </c>
      <c r="G97" s="92">
        <v>23.84</v>
      </c>
      <c r="H97" s="92">
        <f t="shared" si="1"/>
        <v>23.84</v>
      </c>
    </row>
    <row r="98" spans="1:9" ht="16.2" x14ac:dyDescent="0.35">
      <c r="A98" s="92" t="s">
        <v>107</v>
      </c>
      <c r="B98" s="92">
        <v>53910</v>
      </c>
      <c r="C98" s="92">
        <v>15.540000000000001</v>
      </c>
      <c r="D98" s="93">
        <v>2386</v>
      </c>
      <c r="E98" s="92">
        <v>4.43</v>
      </c>
      <c r="F98" s="93">
        <v>9791</v>
      </c>
      <c r="G98" s="92">
        <v>18.16</v>
      </c>
      <c r="H98" s="92">
        <f t="shared" si="1"/>
        <v>18.16</v>
      </c>
    </row>
    <row r="99" spans="1:9" ht="16.2" x14ac:dyDescent="0.35">
      <c r="A99" s="92" t="s">
        <v>108</v>
      </c>
      <c r="B99" s="92">
        <v>44525</v>
      </c>
      <c r="C99" s="92">
        <v>23.01</v>
      </c>
      <c r="D99" s="93">
        <v>2593</v>
      </c>
      <c r="E99" s="92">
        <v>5.82</v>
      </c>
      <c r="F99" s="93">
        <v>8840</v>
      </c>
      <c r="G99" s="92">
        <v>19.850000000000001</v>
      </c>
      <c r="H99" s="92">
        <f t="shared" si="1"/>
        <v>19.850000000000001</v>
      </c>
    </row>
    <row r="100" spans="1:9" ht="16.2" x14ac:dyDescent="0.35">
      <c r="A100" s="92" t="s">
        <v>109</v>
      </c>
      <c r="B100" s="92">
        <v>52457</v>
      </c>
      <c r="C100" s="92">
        <v>28.86</v>
      </c>
      <c r="D100" s="93">
        <v>2834</v>
      </c>
      <c r="E100" s="92">
        <v>5.4</v>
      </c>
      <c r="F100" s="93">
        <v>10796</v>
      </c>
      <c r="G100" s="92">
        <v>20.580000000000002</v>
      </c>
      <c r="H100" s="92">
        <f t="shared" si="1"/>
        <v>20.58</v>
      </c>
    </row>
    <row r="101" spans="1:9" ht="16.2" x14ac:dyDescent="0.35">
      <c r="A101" s="92" t="s">
        <v>110</v>
      </c>
      <c r="B101" s="92">
        <v>46339</v>
      </c>
      <c r="C101" s="92">
        <v>21.62</v>
      </c>
      <c r="D101" s="93">
        <v>2140</v>
      </c>
      <c r="E101" s="92">
        <v>4.62</v>
      </c>
      <c r="F101" s="93">
        <v>7074</v>
      </c>
      <c r="G101" s="92">
        <v>15.27</v>
      </c>
      <c r="H101" s="92">
        <f t="shared" si="1"/>
        <v>15.27</v>
      </c>
    </row>
    <row r="102" spans="1:9" ht="16.2" x14ac:dyDescent="0.35">
      <c r="A102" s="92" t="s">
        <v>111</v>
      </c>
      <c r="B102" s="92">
        <v>44742</v>
      </c>
      <c r="C102" s="92">
        <v>19.64</v>
      </c>
      <c r="D102" s="93">
        <v>2902</v>
      </c>
      <c r="E102" s="92">
        <v>6.49</v>
      </c>
      <c r="F102" s="93">
        <v>9381</v>
      </c>
      <c r="G102" s="92">
        <v>18.059999999999999</v>
      </c>
      <c r="H102" s="92">
        <f t="shared" si="1"/>
        <v>20.97</v>
      </c>
      <c r="I102" s="95">
        <v>44837.742592592593</v>
      </c>
    </row>
    <row r="103" spans="1:9" ht="16.2" x14ac:dyDescent="0.35">
      <c r="A103" s="92" t="s">
        <v>112</v>
      </c>
      <c r="B103" s="92">
        <v>40988</v>
      </c>
      <c r="C103" s="92">
        <v>22.330000000000002</v>
      </c>
      <c r="D103" s="93">
        <v>1962</v>
      </c>
      <c r="E103" s="92">
        <v>4.79</v>
      </c>
      <c r="F103" s="93">
        <v>7588</v>
      </c>
      <c r="G103" s="92">
        <v>15.43</v>
      </c>
      <c r="H103" s="92">
        <f>ROUND((F103/B103)*100,2)</f>
        <v>18.510000000000002</v>
      </c>
      <c r="I103" s="95">
        <v>44837.845567129632</v>
      </c>
    </row>
    <row r="104" spans="1:9" ht="16.2" x14ac:dyDescent="0.35">
      <c r="A104" s="92" t="s">
        <v>113</v>
      </c>
      <c r="B104" s="92">
        <v>54902</v>
      </c>
      <c r="C104" s="92">
        <v>23.66</v>
      </c>
      <c r="D104" s="93">
        <v>2898</v>
      </c>
      <c r="E104" s="92">
        <v>5.28</v>
      </c>
      <c r="F104" s="93">
        <v>11066</v>
      </c>
      <c r="G104" s="92">
        <v>20.16</v>
      </c>
      <c r="H104" s="92">
        <f>ROUND((F104/B104)*100,2)</f>
        <v>20.16</v>
      </c>
    </row>
    <row r="105" spans="1:9" ht="16.2" x14ac:dyDescent="0.35">
      <c r="A105" s="92" t="s">
        <v>114</v>
      </c>
      <c r="B105" s="92">
        <v>59460</v>
      </c>
      <c r="C105" s="92">
        <v>29.13</v>
      </c>
      <c r="D105" s="93">
        <v>3391</v>
      </c>
      <c r="E105" s="92">
        <v>5.7</v>
      </c>
      <c r="F105" s="93">
        <v>11510</v>
      </c>
      <c r="G105" s="92">
        <v>19.36</v>
      </c>
      <c r="H105" s="92">
        <f t="shared" si="1"/>
        <v>19.36</v>
      </c>
    </row>
    <row r="106" spans="1:9" ht="16.2" x14ac:dyDescent="0.35">
      <c r="A106" s="92" t="s">
        <v>115</v>
      </c>
      <c r="B106" s="92">
        <v>56721</v>
      </c>
      <c r="C106" s="92">
        <v>19.809999999999999</v>
      </c>
      <c r="D106" s="93">
        <v>2580</v>
      </c>
      <c r="E106" s="92">
        <v>4.55</v>
      </c>
      <c r="F106" s="93">
        <v>10898</v>
      </c>
      <c r="G106" s="92">
        <v>19.21</v>
      </c>
      <c r="H106" s="92">
        <f t="shared" si="1"/>
        <v>19.21</v>
      </c>
    </row>
    <row r="107" spans="1:9" ht="16.2" x14ac:dyDescent="0.35">
      <c r="A107" s="92" t="s">
        <v>116</v>
      </c>
      <c r="B107" s="92">
        <v>59625</v>
      </c>
      <c r="C107" s="92">
        <v>23.5</v>
      </c>
      <c r="D107" s="93">
        <v>4267</v>
      </c>
      <c r="E107" s="92">
        <v>7.16</v>
      </c>
      <c r="F107" s="93">
        <v>13788</v>
      </c>
      <c r="G107" s="92">
        <v>23.12</v>
      </c>
      <c r="H107" s="92">
        <f t="shared" si="1"/>
        <v>23.12</v>
      </c>
    </row>
    <row r="108" spans="1:9" ht="16.2" x14ac:dyDescent="0.35">
      <c r="A108" s="92" t="s">
        <v>117</v>
      </c>
      <c r="B108" s="92">
        <v>62562</v>
      </c>
      <c r="C108" s="92">
        <v>27.22</v>
      </c>
      <c r="D108" s="93">
        <v>3984</v>
      </c>
      <c r="E108" s="92">
        <v>6.37</v>
      </c>
      <c r="F108" s="93">
        <v>13635</v>
      </c>
      <c r="G108" s="92">
        <v>19.84</v>
      </c>
      <c r="H108" s="92">
        <f t="shared" si="1"/>
        <v>21.79</v>
      </c>
      <c r="I108" s="95">
        <v>44837.739606481482</v>
      </c>
    </row>
    <row r="109" spans="1:9" ht="16.2" x14ac:dyDescent="0.35">
      <c r="A109" s="92" t="s">
        <v>118</v>
      </c>
      <c r="B109" s="92">
        <v>63909</v>
      </c>
      <c r="C109" s="92">
        <v>27.38</v>
      </c>
      <c r="D109" s="93">
        <v>3467</v>
      </c>
      <c r="E109" s="92">
        <v>5.42</v>
      </c>
      <c r="F109" s="93">
        <v>11702</v>
      </c>
      <c r="G109" s="92">
        <v>18.309999999999999</v>
      </c>
      <c r="H109" s="92">
        <f t="shared" si="1"/>
        <v>18.309999999999999</v>
      </c>
    </row>
    <row r="110" spans="1:9" ht="16.2" x14ac:dyDescent="0.35">
      <c r="A110" s="92" t="s">
        <v>119</v>
      </c>
      <c r="B110" s="92">
        <v>56925</v>
      </c>
      <c r="C110" s="92">
        <v>14.19</v>
      </c>
      <c r="D110" s="93">
        <v>2561</v>
      </c>
      <c r="E110" s="92">
        <v>4.5</v>
      </c>
      <c r="F110" s="93">
        <v>9892</v>
      </c>
      <c r="G110" s="92">
        <v>17.38</v>
      </c>
      <c r="H110" s="92">
        <f t="shared" si="1"/>
        <v>17.38</v>
      </c>
    </row>
    <row r="111" spans="1:9" ht="16.2" x14ac:dyDescent="0.35">
      <c r="A111" s="92" t="s">
        <v>120</v>
      </c>
      <c r="B111" s="92">
        <v>43491</v>
      </c>
      <c r="C111" s="92">
        <v>26.19</v>
      </c>
      <c r="D111" s="93">
        <v>2195</v>
      </c>
      <c r="E111" s="92">
        <v>5.05</v>
      </c>
      <c r="F111" s="93">
        <v>8731</v>
      </c>
      <c r="G111" s="92">
        <v>20.080000000000002</v>
      </c>
      <c r="H111" s="92">
        <f t="shared" si="1"/>
        <v>20.079999999999998</v>
      </c>
    </row>
    <row r="112" spans="1:9" ht="16.2" x14ac:dyDescent="0.35">
      <c r="A112" s="92" t="s">
        <v>121</v>
      </c>
      <c r="B112" s="92">
        <v>53033</v>
      </c>
      <c r="C112" s="92">
        <v>30.830000000000002</v>
      </c>
      <c r="D112" s="93">
        <v>3283</v>
      </c>
      <c r="E112" s="92">
        <v>6.19</v>
      </c>
      <c r="F112" s="93">
        <v>11223</v>
      </c>
      <c r="G112" s="92">
        <v>21.16</v>
      </c>
      <c r="H112" s="92">
        <f t="shared" si="1"/>
        <v>21.16</v>
      </c>
    </row>
    <row r="113" spans="1:8" ht="16.2" x14ac:dyDescent="0.35">
      <c r="A113" s="92" t="s">
        <v>122</v>
      </c>
      <c r="B113" s="92">
        <v>60353</v>
      </c>
      <c r="C113" s="92">
        <v>22</v>
      </c>
      <c r="D113" s="93">
        <v>3483</v>
      </c>
      <c r="E113" s="92">
        <v>5.7700000000000005</v>
      </c>
      <c r="F113" s="93">
        <v>13843</v>
      </c>
      <c r="G113" s="92">
        <v>22.94</v>
      </c>
      <c r="H113" s="92">
        <f t="shared" si="1"/>
        <v>22.94</v>
      </c>
    </row>
    <row r="114" spans="1:8" ht="16.2" x14ac:dyDescent="0.35">
      <c r="A114" s="92" t="s">
        <v>123</v>
      </c>
      <c r="B114" s="92">
        <v>52762</v>
      </c>
      <c r="C114" s="92">
        <v>29.47</v>
      </c>
      <c r="D114" s="93">
        <v>2674</v>
      </c>
      <c r="E114" s="92">
        <v>5.07</v>
      </c>
      <c r="F114" s="93">
        <v>10255</v>
      </c>
      <c r="G114" s="92">
        <v>19.440000000000001</v>
      </c>
      <c r="H114" s="92">
        <f t="shared" si="1"/>
        <v>19.440000000000001</v>
      </c>
    </row>
    <row r="115" spans="1:8" ht="16.2" x14ac:dyDescent="0.35">
      <c r="A115" s="92" t="s">
        <v>124</v>
      </c>
      <c r="B115" s="92">
        <v>47996</v>
      </c>
      <c r="C115" s="92">
        <v>30.39</v>
      </c>
      <c r="D115" s="93">
        <v>3380</v>
      </c>
      <c r="E115" s="92">
        <v>7.04</v>
      </c>
      <c r="F115" s="93">
        <v>11249</v>
      </c>
      <c r="G115" s="92">
        <v>23.44</v>
      </c>
      <c r="H115" s="92">
        <f t="shared" si="1"/>
        <v>23.44</v>
      </c>
    </row>
    <row r="116" spans="1:8" ht="16.2" x14ac:dyDescent="0.35">
      <c r="A116" s="92" t="s">
        <v>125</v>
      </c>
      <c r="B116" s="92">
        <v>60184</v>
      </c>
      <c r="C116" s="92">
        <v>25.35</v>
      </c>
      <c r="D116" s="93">
        <v>3189</v>
      </c>
      <c r="E116" s="92">
        <v>5.3</v>
      </c>
      <c r="F116" s="93">
        <v>13976</v>
      </c>
      <c r="G116" s="92">
        <v>23.22</v>
      </c>
      <c r="H116" s="92">
        <f t="shared" si="1"/>
        <v>23.22</v>
      </c>
    </row>
    <row r="117" spans="1:8" ht="16.2" x14ac:dyDescent="0.35">
      <c r="A117" s="92" t="s">
        <v>126</v>
      </c>
      <c r="B117" s="92">
        <v>54728</v>
      </c>
      <c r="C117" s="92">
        <v>30.39</v>
      </c>
      <c r="D117" s="93">
        <v>3038</v>
      </c>
      <c r="E117" s="92">
        <v>5.55</v>
      </c>
      <c r="F117" s="93">
        <v>10985</v>
      </c>
      <c r="G117" s="92">
        <v>20.07</v>
      </c>
      <c r="H117" s="92">
        <f t="shared" si="1"/>
        <v>20.07</v>
      </c>
    </row>
    <row r="118" spans="1:8" ht="16.2" x14ac:dyDescent="0.35">
      <c r="A118" s="92" t="s">
        <v>127</v>
      </c>
      <c r="B118" s="92">
        <v>29522</v>
      </c>
      <c r="C118" s="92">
        <v>9.32</v>
      </c>
      <c r="D118" s="93">
        <v>828</v>
      </c>
      <c r="E118" s="92">
        <v>2.8000000000000003</v>
      </c>
      <c r="F118" s="93">
        <v>3149</v>
      </c>
      <c r="G118" s="92">
        <v>10.67</v>
      </c>
      <c r="H118" s="92">
        <f t="shared" si="1"/>
        <v>10.67</v>
      </c>
    </row>
    <row r="119" spans="1:8" ht="16.2" x14ac:dyDescent="0.35">
      <c r="A119" s="92" t="s">
        <v>128</v>
      </c>
      <c r="B119" s="92">
        <v>52770</v>
      </c>
      <c r="C119" s="92">
        <v>28.18</v>
      </c>
      <c r="D119" s="93">
        <v>2625</v>
      </c>
      <c r="E119" s="92">
        <v>4.97</v>
      </c>
      <c r="F119" s="93">
        <v>10326</v>
      </c>
      <c r="G119" s="92">
        <v>19.57</v>
      </c>
      <c r="H119" s="92">
        <f t="shared" si="1"/>
        <v>19.57</v>
      </c>
    </row>
    <row r="120" spans="1:8" ht="16.2" x14ac:dyDescent="0.35">
      <c r="A120" s="92" t="s">
        <v>129</v>
      </c>
      <c r="B120" s="92">
        <v>60404</v>
      </c>
      <c r="C120" s="92">
        <v>33.32</v>
      </c>
      <c r="D120" s="93">
        <v>3505</v>
      </c>
      <c r="E120" s="92">
        <v>5.8</v>
      </c>
      <c r="F120" s="93">
        <v>12054</v>
      </c>
      <c r="G120" s="92">
        <v>19.96</v>
      </c>
      <c r="H120" s="92">
        <f t="shared" si="1"/>
        <v>19.96</v>
      </c>
    </row>
    <row r="121" spans="1:8" ht="16.2" x14ac:dyDescent="0.35">
      <c r="A121" s="92" t="s">
        <v>130</v>
      </c>
      <c r="B121" s="92">
        <v>61632</v>
      </c>
      <c r="C121" s="92">
        <v>24.490000000000002</v>
      </c>
      <c r="D121" s="93">
        <v>3159</v>
      </c>
      <c r="E121" s="92">
        <v>5.13</v>
      </c>
      <c r="F121" s="93">
        <v>12378</v>
      </c>
      <c r="G121" s="92">
        <v>20.080000000000002</v>
      </c>
      <c r="H121" s="92">
        <f t="shared" si="1"/>
        <v>20.079999999999998</v>
      </c>
    </row>
    <row r="122" spans="1:8" ht="16.2" x14ac:dyDescent="0.35">
      <c r="A122" s="92" t="s">
        <v>131</v>
      </c>
      <c r="B122" s="92">
        <v>62095</v>
      </c>
      <c r="C122" s="92">
        <v>29.330000000000002</v>
      </c>
      <c r="D122" s="93">
        <v>3788</v>
      </c>
      <c r="E122" s="92">
        <v>6.1000000000000005</v>
      </c>
      <c r="F122" s="93">
        <v>15101</v>
      </c>
      <c r="G122" s="92">
        <v>24.32</v>
      </c>
      <c r="H122" s="92">
        <f t="shared" si="1"/>
        <v>24.32</v>
      </c>
    </row>
    <row r="123" spans="1:8" ht="16.2" x14ac:dyDescent="0.35">
      <c r="A123" s="92" t="s">
        <v>132</v>
      </c>
      <c r="B123" s="92">
        <v>48658</v>
      </c>
      <c r="C123" s="92">
        <v>26.42</v>
      </c>
      <c r="D123" s="93">
        <v>2517</v>
      </c>
      <c r="E123" s="92">
        <v>5.17</v>
      </c>
      <c r="F123" s="93">
        <v>10037</v>
      </c>
      <c r="G123" s="92">
        <v>20.63</v>
      </c>
      <c r="H123" s="92">
        <f t="shared" si="1"/>
        <v>20.63</v>
      </c>
    </row>
    <row r="124" spans="1:8" ht="16.2" x14ac:dyDescent="0.35">
      <c r="A124" s="92" t="s">
        <v>133</v>
      </c>
      <c r="B124" s="92">
        <v>39883</v>
      </c>
      <c r="C124" s="92">
        <v>15.83</v>
      </c>
      <c r="D124" s="93">
        <v>1966</v>
      </c>
      <c r="E124" s="92">
        <v>4.93</v>
      </c>
      <c r="F124" s="93">
        <v>6330</v>
      </c>
      <c r="G124" s="92">
        <v>15.870000000000001</v>
      </c>
      <c r="H124" s="92">
        <f t="shared" si="1"/>
        <v>15.87</v>
      </c>
    </row>
    <row r="125" spans="1:8" ht="16.2" x14ac:dyDescent="0.35">
      <c r="A125" s="92" t="s">
        <v>134</v>
      </c>
      <c r="B125" s="92">
        <v>46185</v>
      </c>
      <c r="C125" s="92">
        <v>24.69</v>
      </c>
      <c r="D125" s="93">
        <v>2640</v>
      </c>
      <c r="E125" s="92">
        <v>5.72</v>
      </c>
      <c r="F125" s="93">
        <v>9862</v>
      </c>
      <c r="G125" s="92">
        <v>21.35</v>
      </c>
      <c r="H125" s="92">
        <f t="shared" si="1"/>
        <v>21.35</v>
      </c>
    </row>
    <row r="126" spans="1:8" ht="16.2" x14ac:dyDescent="0.35">
      <c r="A126" s="92" t="s">
        <v>135</v>
      </c>
      <c r="B126" s="92">
        <v>46919</v>
      </c>
      <c r="C126" s="92">
        <v>15.14</v>
      </c>
      <c r="D126" s="93">
        <v>2641</v>
      </c>
      <c r="E126" s="92">
        <v>5.63</v>
      </c>
      <c r="F126" s="93">
        <v>7497</v>
      </c>
      <c r="G126" s="92">
        <v>15.98</v>
      </c>
      <c r="H126" s="92">
        <f t="shared" si="1"/>
        <v>15.98</v>
      </c>
    </row>
  </sheetData>
  <mergeCells count="1">
    <mergeCell ref="J3:M10"/>
  </mergeCells>
  <conditionalFormatting sqref="H2:H126">
    <cfRule type="cellIs" dxfId="3" priority="4" operator="equal">
      <formula>19.75</formula>
    </cfRule>
    <cfRule type="cellIs" dxfId="2" priority="5" operator="equal">
      <formula>$G$2</formula>
    </cfRule>
  </conditionalFormatting>
  <conditionalFormatting sqref="H2 H4:H126">
    <cfRule type="cellIs" dxfId="1" priority="3" operator="equal">
      <formula>$G2</formula>
    </cfRule>
  </conditionalFormatting>
  <conditionalFormatting sqref="H3">
    <cfRule type="cellIs" dxfId="0" priority="2" operator="equal">
      <formula>$G3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6"/>
  <sheetViews>
    <sheetView workbookViewId="0">
      <selection activeCell="G1" sqref="G1:H1048576"/>
    </sheetView>
  </sheetViews>
  <sheetFormatPr baseColWidth="10" defaultRowHeight="15" x14ac:dyDescent="0.25"/>
  <cols>
    <col min="1" max="1" width="26.453125" bestFit="1" customWidth="1"/>
  </cols>
  <sheetData>
    <row r="1" spans="1:6" ht="45.6" thickBot="1" x14ac:dyDescent="0.3">
      <c r="A1" s="85" t="s">
        <v>140</v>
      </c>
      <c r="B1" s="85" t="s">
        <v>141</v>
      </c>
    </row>
    <row r="2" spans="1:6" ht="16.2" thickTop="1" thickBot="1" x14ac:dyDescent="0.3">
      <c r="A2" t="s">
        <v>12</v>
      </c>
      <c r="B2">
        <v>21099</v>
      </c>
      <c r="D2" s="128" t="s">
        <v>590</v>
      </c>
      <c r="E2" s="128"/>
      <c r="F2" s="128"/>
    </row>
    <row r="3" spans="1:6" ht="16.2" thickTop="1" thickBot="1" x14ac:dyDescent="0.3">
      <c r="A3" t="s">
        <v>13</v>
      </c>
      <c r="B3">
        <v>22565</v>
      </c>
      <c r="D3" s="128"/>
      <c r="E3" s="128"/>
      <c r="F3" s="128"/>
    </row>
    <row r="4" spans="1:6" ht="16.2" thickTop="1" thickBot="1" x14ac:dyDescent="0.3">
      <c r="A4" t="s">
        <v>14</v>
      </c>
      <c r="B4">
        <v>26418</v>
      </c>
      <c r="D4" s="128"/>
      <c r="E4" s="128"/>
      <c r="F4" s="128"/>
    </row>
    <row r="5" spans="1:6" ht="15.6" thickTop="1" x14ac:dyDescent="0.25">
      <c r="A5" t="s">
        <v>15</v>
      </c>
      <c r="B5">
        <v>26790</v>
      </c>
    </row>
    <row r="6" spans="1:6" x14ac:dyDescent="0.25">
      <c r="A6" t="s">
        <v>16</v>
      </c>
      <c r="B6">
        <v>33144</v>
      </c>
    </row>
    <row r="7" spans="1:6" x14ac:dyDescent="0.25">
      <c r="A7" t="s">
        <v>17</v>
      </c>
      <c r="B7">
        <v>46029</v>
      </c>
    </row>
    <row r="8" spans="1:6" x14ac:dyDescent="0.25">
      <c r="A8" t="s">
        <v>18</v>
      </c>
      <c r="B8">
        <v>33963</v>
      </c>
    </row>
    <row r="9" spans="1:6" x14ac:dyDescent="0.25">
      <c r="A9" t="s">
        <v>19</v>
      </c>
      <c r="B9">
        <v>37761</v>
      </c>
    </row>
    <row r="10" spans="1:6" x14ac:dyDescent="0.25">
      <c r="A10" t="s">
        <v>20</v>
      </c>
      <c r="B10">
        <v>33782</v>
      </c>
    </row>
    <row r="11" spans="1:6" x14ac:dyDescent="0.25">
      <c r="A11" t="s">
        <v>21</v>
      </c>
      <c r="B11">
        <v>33430</v>
      </c>
    </row>
    <row r="12" spans="1:6" x14ac:dyDescent="0.25">
      <c r="A12" t="s">
        <v>22</v>
      </c>
      <c r="B12">
        <v>42319</v>
      </c>
    </row>
    <row r="13" spans="1:6" x14ac:dyDescent="0.25">
      <c r="A13" t="s">
        <v>23</v>
      </c>
      <c r="B13">
        <v>35636</v>
      </c>
    </row>
    <row r="14" spans="1:6" x14ac:dyDescent="0.25">
      <c r="A14" t="s">
        <v>24</v>
      </c>
      <c r="B14">
        <v>43370</v>
      </c>
    </row>
    <row r="15" spans="1:6" x14ac:dyDescent="0.25">
      <c r="A15" t="s">
        <v>25</v>
      </c>
      <c r="B15">
        <v>22570</v>
      </c>
    </row>
    <row r="16" spans="1:6" x14ac:dyDescent="0.25">
      <c r="A16" t="s">
        <v>26</v>
      </c>
      <c r="B16">
        <v>44917</v>
      </c>
    </row>
    <row r="17" spans="1:2" x14ac:dyDescent="0.25">
      <c r="A17" t="s">
        <v>27</v>
      </c>
      <c r="B17">
        <v>24729</v>
      </c>
    </row>
    <row r="18" spans="1:2" x14ac:dyDescent="0.25">
      <c r="A18" t="s">
        <v>28</v>
      </c>
      <c r="B18">
        <v>45393</v>
      </c>
    </row>
    <row r="19" spans="1:2" x14ac:dyDescent="0.25">
      <c r="A19" t="s">
        <v>142</v>
      </c>
      <c r="B19">
        <v>31418</v>
      </c>
    </row>
    <row r="20" spans="1:2" x14ac:dyDescent="0.25">
      <c r="A20" t="s">
        <v>29</v>
      </c>
      <c r="B20">
        <v>38630</v>
      </c>
    </row>
    <row r="21" spans="1:2" x14ac:dyDescent="0.25">
      <c r="A21" t="s">
        <v>30</v>
      </c>
      <c r="B21">
        <v>42610</v>
      </c>
    </row>
    <row r="22" spans="1:2" x14ac:dyDescent="0.25">
      <c r="A22" t="s">
        <v>31</v>
      </c>
      <c r="B22">
        <v>31667</v>
      </c>
    </row>
    <row r="23" spans="1:2" x14ac:dyDescent="0.25">
      <c r="A23" t="s">
        <v>32</v>
      </c>
      <c r="B23">
        <v>42612</v>
      </c>
    </row>
    <row r="24" spans="1:2" x14ac:dyDescent="0.25">
      <c r="A24" t="s">
        <v>33</v>
      </c>
      <c r="B24">
        <v>37752</v>
      </c>
    </row>
    <row r="25" spans="1:2" x14ac:dyDescent="0.25">
      <c r="A25" t="s">
        <v>34</v>
      </c>
      <c r="B25">
        <v>33757</v>
      </c>
    </row>
    <row r="26" spans="1:2" x14ac:dyDescent="0.25">
      <c r="A26" t="s">
        <v>35</v>
      </c>
      <c r="B26">
        <v>43937</v>
      </c>
    </row>
    <row r="27" spans="1:2" x14ac:dyDescent="0.25">
      <c r="A27" t="s">
        <v>36</v>
      </c>
      <c r="B27">
        <v>31484</v>
      </c>
    </row>
    <row r="28" spans="1:2" x14ac:dyDescent="0.25">
      <c r="A28" t="s">
        <v>37</v>
      </c>
      <c r="B28">
        <v>33051</v>
      </c>
    </row>
    <row r="29" spans="1:2" x14ac:dyDescent="0.25">
      <c r="A29" t="s">
        <v>38</v>
      </c>
      <c r="B29">
        <v>47156</v>
      </c>
    </row>
    <row r="30" spans="1:2" x14ac:dyDescent="0.25">
      <c r="A30" t="s">
        <v>39</v>
      </c>
      <c r="B30">
        <v>34237</v>
      </c>
    </row>
    <row r="31" spans="1:2" x14ac:dyDescent="0.25">
      <c r="A31" t="s">
        <v>40</v>
      </c>
      <c r="B31">
        <v>26139</v>
      </c>
    </row>
    <row r="32" spans="1:2" x14ac:dyDescent="0.25">
      <c r="A32" t="s">
        <v>41</v>
      </c>
      <c r="B32">
        <v>34180</v>
      </c>
    </row>
    <row r="33" spans="1:2" x14ac:dyDescent="0.25">
      <c r="A33" t="s">
        <v>42</v>
      </c>
      <c r="B33">
        <v>36943</v>
      </c>
    </row>
    <row r="34" spans="1:2" x14ac:dyDescent="0.25">
      <c r="A34" t="s">
        <v>43</v>
      </c>
      <c r="B34">
        <v>27177</v>
      </c>
    </row>
    <row r="35" spans="1:2" x14ac:dyDescent="0.25">
      <c r="A35" t="s">
        <v>44</v>
      </c>
      <c r="B35">
        <v>19745</v>
      </c>
    </row>
    <row r="36" spans="1:2" x14ac:dyDescent="0.25">
      <c r="A36" t="s">
        <v>45</v>
      </c>
      <c r="B36">
        <v>34697</v>
      </c>
    </row>
    <row r="37" spans="1:2" x14ac:dyDescent="0.25">
      <c r="A37" t="s">
        <v>46</v>
      </c>
      <c r="B37">
        <v>18404</v>
      </c>
    </row>
    <row r="38" spans="1:2" x14ac:dyDescent="0.25">
      <c r="A38" t="s">
        <v>47</v>
      </c>
      <c r="B38">
        <v>36874</v>
      </c>
    </row>
    <row r="39" spans="1:2" x14ac:dyDescent="0.25">
      <c r="A39" t="s">
        <v>48</v>
      </c>
      <c r="B39">
        <v>29334</v>
      </c>
    </row>
    <row r="40" spans="1:2" x14ac:dyDescent="0.25">
      <c r="A40" t="s">
        <v>49</v>
      </c>
      <c r="B40">
        <v>37429</v>
      </c>
    </row>
    <row r="41" spans="1:2" x14ac:dyDescent="0.25">
      <c r="A41" t="s">
        <v>50</v>
      </c>
      <c r="B41">
        <v>36929</v>
      </c>
    </row>
    <row r="42" spans="1:2" x14ac:dyDescent="0.25">
      <c r="A42" t="s">
        <v>51</v>
      </c>
      <c r="B42">
        <v>25463</v>
      </c>
    </row>
    <row r="43" spans="1:2" x14ac:dyDescent="0.25">
      <c r="A43" t="s">
        <v>52</v>
      </c>
      <c r="B43">
        <v>32300</v>
      </c>
    </row>
    <row r="44" spans="1:2" x14ac:dyDescent="0.25">
      <c r="A44" t="s">
        <v>53</v>
      </c>
      <c r="B44">
        <v>29678</v>
      </c>
    </row>
    <row r="45" spans="1:2" x14ac:dyDescent="0.25">
      <c r="A45" t="s">
        <v>54</v>
      </c>
      <c r="B45">
        <v>34852</v>
      </c>
    </row>
    <row r="46" spans="1:2" x14ac:dyDescent="0.25">
      <c r="A46" t="s">
        <v>55</v>
      </c>
      <c r="B46">
        <v>8452</v>
      </c>
    </row>
    <row r="47" spans="1:2" x14ac:dyDescent="0.25">
      <c r="A47" t="s">
        <v>56</v>
      </c>
      <c r="B47">
        <v>29212</v>
      </c>
    </row>
    <row r="48" spans="1:2" x14ac:dyDescent="0.25">
      <c r="A48" t="s">
        <v>57</v>
      </c>
      <c r="B48">
        <v>30573</v>
      </c>
    </row>
    <row r="49" spans="1:2" x14ac:dyDescent="0.25">
      <c r="A49" t="s">
        <v>58</v>
      </c>
      <c r="B49">
        <v>27329</v>
      </c>
    </row>
    <row r="50" spans="1:2" x14ac:dyDescent="0.25">
      <c r="A50" t="s">
        <v>59</v>
      </c>
      <c r="B50">
        <v>34501</v>
      </c>
    </row>
    <row r="51" spans="1:2" x14ac:dyDescent="0.25">
      <c r="A51" t="s">
        <v>60</v>
      </c>
      <c r="B51">
        <v>42563</v>
      </c>
    </row>
    <row r="52" spans="1:2" x14ac:dyDescent="0.25">
      <c r="A52" t="s">
        <v>61</v>
      </c>
      <c r="B52">
        <v>40010</v>
      </c>
    </row>
    <row r="53" spans="1:2" x14ac:dyDescent="0.25">
      <c r="A53" t="s">
        <v>62</v>
      </c>
      <c r="B53">
        <v>31024</v>
      </c>
    </row>
    <row r="54" spans="1:2" x14ac:dyDescent="0.25">
      <c r="A54" t="s">
        <v>63</v>
      </c>
      <c r="B54">
        <v>45027</v>
      </c>
    </row>
    <row r="55" spans="1:2" x14ac:dyDescent="0.25">
      <c r="A55" t="s">
        <v>64</v>
      </c>
      <c r="B55">
        <v>33251</v>
      </c>
    </row>
    <row r="56" spans="1:2" x14ac:dyDescent="0.25">
      <c r="A56" t="s">
        <v>65</v>
      </c>
      <c r="B56">
        <v>34913</v>
      </c>
    </row>
    <row r="57" spans="1:2" x14ac:dyDescent="0.25">
      <c r="A57" t="s">
        <v>66</v>
      </c>
      <c r="B57">
        <v>33894</v>
      </c>
    </row>
    <row r="58" spans="1:2" x14ac:dyDescent="0.25">
      <c r="A58" t="s">
        <v>67</v>
      </c>
      <c r="B58">
        <v>29353</v>
      </c>
    </row>
    <row r="59" spans="1:2" x14ac:dyDescent="0.25">
      <c r="A59" t="s">
        <v>68</v>
      </c>
      <c r="B59">
        <v>26303</v>
      </c>
    </row>
    <row r="60" spans="1:2" x14ac:dyDescent="0.25">
      <c r="A60" t="s">
        <v>69</v>
      </c>
      <c r="B60">
        <v>34081</v>
      </c>
    </row>
    <row r="61" spans="1:2" x14ac:dyDescent="0.25">
      <c r="A61" t="s">
        <v>70</v>
      </c>
      <c r="B61">
        <v>32252</v>
      </c>
    </row>
    <row r="62" spans="1:2" x14ac:dyDescent="0.25">
      <c r="A62" t="s">
        <v>71</v>
      </c>
      <c r="B62">
        <v>27694</v>
      </c>
    </row>
    <row r="63" spans="1:2" x14ac:dyDescent="0.25">
      <c r="A63" t="s">
        <v>72</v>
      </c>
      <c r="B63">
        <v>33730</v>
      </c>
    </row>
    <row r="64" spans="1:2" x14ac:dyDescent="0.25">
      <c r="A64" t="s">
        <v>73</v>
      </c>
      <c r="B64">
        <v>38040</v>
      </c>
    </row>
    <row r="65" spans="1:2" x14ac:dyDescent="0.25">
      <c r="A65" t="s">
        <v>74</v>
      </c>
      <c r="B65">
        <v>28038</v>
      </c>
    </row>
    <row r="66" spans="1:2" x14ac:dyDescent="0.25">
      <c r="A66" t="s">
        <v>75</v>
      </c>
      <c r="B66">
        <v>37508</v>
      </c>
    </row>
    <row r="67" spans="1:2" x14ac:dyDescent="0.25">
      <c r="A67" t="s">
        <v>76</v>
      </c>
      <c r="B67">
        <v>42494</v>
      </c>
    </row>
    <row r="68" spans="1:2" x14ac:dyDescent="0.25">
      <c r="A68" t="s">
        <v>77</v>
      </c>
      <c r="B68">
        <v>38020</v>
      </c>
    </row>
    <row r="69" spans="1:2" x14ac:dyDescent="0.25">
      <c r="A69" t="s">
        <v>78</v>
      </c>
      <c r="B69">
        <v>28598</v>
      </c>
    </row>
    <row r="70" spans="1:2" x14ac:dyDescent="0.25">
      <c r="A70" t="s">
        <v>79</v>
      </c>
      <c r="B70">
        <v>28238</v>
      </c>
    </row>
    <row r="71" spans="1:2" x14ac:dyDescent="0.25">
      <c r="A71" t="s">
        <v>80</v>
      </c>
      <c r="B71">
        <v>26518</v>
      </c>
    </row>
    <row r="72" spans="1:2" x14ac:dyDescent="0.25">
      <c r="A72" t="s">
        <v>81</v>
      </c>
      <c r="B72">
        <v>32444</v>
      </c>
    </row>
    <row r="73" spans="1:2" x14ac:dyDescent="0.25">
      <c r="A73" t="s">
        <v>82</v>
      </c>
      <c r="B73">
        <v>35717</v>
      </c>
    </row>
    <row r="74" spans="1:2" x14ac:dyDescent="0.25">
      <c r="A74" t="s">
        <v>83</v>
      </c>
      <c r="B74">
        <v>30053</v>
      </c>
    </row>
    <row r="75" spans="1:2" x14ac:dyDescent="0.25">
      <c r="A75" t="s">
        <v>84</v>
      </c>
      <c r="B75">
        <v>31866</v>
      </c>
    </row>
    <row r="76" spans="1:2" x14ac:dyDescent="0.25">
      <c r="A76" t="s">
        <v>85</v>
      </c>
      <c r="B76">
        <v>28495</v>
      </c>
    </row>
    <row r="77" spans="1:2" x14ac:dyDescent="0.25">
      <c r="A77" t="s">
        <v>86</v>
      </c>
      <c r="B77">
        <v>27601</v>
      </c>
    </row>
    <row r="78" spans="1:2" x14ac:dyDescent="0.25">
      <c r="A78" t="s">
        <v>87</v>
      </c>
      <c r="B78">
        <v>29773</v>
      </c>
    </row>
    <row r="79" spans="1:2" x14ac:dyDescent="0.25">
      <c r="A79" t="s">
        <v>88</v>
      </c>
      <c r="B79">
        <v>43827</v>
      </c>
    </row>
    <row r="80" spans="1:2" x14ac:dyDescent="0.25">
      <c r="A80" t="s">
        <v>89</v>
      </c>
      <c r="B80">
        <v>41827</v>
      </c>
    </row>
    <row r="81" spans="1:2" x14ac:dyDescent="0.25">
      <c r="A81" t="s">
        <v>90</v>
      </c>
      <c r="B81">
        <v>42820</v>
      </c>
    </row>
    <row r="82" spans="1:2" x14ac:dyDescent="0.25">
      <c r="A82" t="s">
        <v>91</v>
      </c>
      <c r="B82">
        <v>30033</v>
      </c>
    </row>
    <row r="83" spans="1:2" x14ac:dyDescent="0.25">
      <c r="A83" t="s">
        <v>92</v>
      </c>
      <c r="B83">
        <v>33807</v>
      </c>
    </row>
    <row r="84" spans="1:2" x14ac:dyDescent="0.25">
      <c r="A84" t="s">
        <v>93</v>
      </c>
      <c r="B84">
        <v>30150</v>
      </c>
    </row>
    <row r="85" spans="1:2" x14ac:dyDescent="0.25">
      <c r="A85" t="s">
        <v>94</v>
      </c>
      <c r="B85">
        <v>25934</v>
      </c>
    </row>
    <row r="86" spans="1:2" x14ac:dyDescent="0.25">
      <c r="A86" t="s">
        <v>95</v>
      </c>
      <c r="B86">
        <v>33111</v>
      </c>
    </row>
    <row r="87" spans="1:2" x14ac:dyDescent="0.25">
      <c r="A87" t="s">
        <v>96</v>
      </c>
      <c r="B87">
        <v>37847</v>
      </c>
    </row>
    <row r="88" spans="1:2" x14ac:dyDescent="0.25">
      <c r="A88" t="s">
        <v>97</v>
      </c>
      <c r="B88">
        <v>26883</v>
      </c>
    </row>
    <row r="89" spans="1:2" x14ac:dyDescent="0.25">
      <c r="A89" t="s">
        <v>98</v>
      </c>
      <c r="B89">
        <v>28749</v>
      </c>
    </row>
    <row r="90" spans="1:2" x14ac:dyDescent="0.25">
      <c r="A90" t="s">
        <v>99</v>
      </c>
      <c r="B90">
        <v>32888</v>
      </c>
    </row>
    <row r="91" spans="1:2" x14ac:dyDescent="0.25">
      <c r="A91" t="s">
        <v>100</v>
      </c>
      <c r="B91">
        <v>34832</v>
      </c>
    </row>
    <row r="92" spans="1:2" x14ac:dyDescent="0.25">
      <c r="A92" t="s">
        <v>101</v>
      </c>
      <c r="B92">
        <v>19501</v>
      </c>
    </row>
    <row r="93" spans="1:2" x14ac:dyDescent="0.25">
      <c r="A93" t="s">
        <v>102</v>
      </c>
      <c r="B93">
        <v>38206</v>
      </c>
    </row>
    <row r="94" spans="1:2" x14ac:dyDescent="0.25">
      <c r="A94" t="s">
        <v>103</v>
      </c>
      <c r="B94">
        <v>31045</v>
      </c>
    </row>
    <row r="95" spans="1:2" x14ac:dyDescent="0.25">
      <c r="A95" t="s">
        <v>104</v>
      </c>
      <c r="B95">
        <v>46090</v>
      </c>
    </row>
    <row r="96" spans="1:2" x14ac:dyDescent="0.25">
      <c r="A96" t="s">
        <v>105</v>
      </c>
      <c r="B96">
        <v>33234</v>
      </c>
    </row>
    <row r="97" spans="1:2" x14ac:dyDescent="0.25">
      <c r="A97" t="s">
        <v>106</v>
      </c>
      <c r="B97">
        <v>35294</v>
      </c>
    </row>
    <row r="98" spans="1:2" x14ac:dyDescent="0.25">
      <c r="A98" t="s">
        <v>107</v>
      </c>
      <c r="B98">
        <v>30084</v>
      </c>
    </row>
    <row r="99" spans="1:2" x14ac:dyDescent="0.25">
      <c r="A99" t="s">
        <v>108</v>
      </c>
      <c r="B99">
        <v>27061</v>
      </c>
    </row>
    <row r="100" spans="1:2" x14ac:dyDescent="0.25">
      <c r="A100" t="s">
        <v>109</v>
      </c>
      <c r="B100">
        <v>35785</v>
      </c>
    </row>
    <row r="101" spans="1:2" x14ac:dyDescent="0.25">
      <c r="A101" t="s">
        <v>110</v>
      </c>
      <c r="B101">
        <v>28492</v>
      </c>
    </row>
    <row r="102" spans="1:2" x14ac:dyDescent="0.25">
      <c r="A102" t="s">
        <v>111</v>
      </c>
      <c r="B102">
        <v>29042</v>
      </c>
    </row>
    <row r="103" spans="1:2" x14ac:dyDescent="0.25">
      <c r="A103" t="s">
        <v>112</v>
      </c>
      <c r="B103">
        <v>23046</v>
      </c>
    </row>
    <row r="104" spans="1:2" x14ac:dyDescent="0.25">
      <c r="A104" t="s">
        <v>113</v>
      </c>
      <c r="B104">
        <v>37090</v>
      </c>
    </row>
    <row r="105" spans="1:2" x14ac:dyDescent="0.25">
      <c r="A105" t="s">
        <v>114</v>
      </c>
      <c r="B105">
        <v>41294</v>
      </c>
    </row>
    <row r="106" spans="1:2" x14ac:dyDescent="0.25">
      <c r="A106" t="s">
        <v>115</v>
      </c>
      <c r="B106">
        <v>32797</v>
      </c>
    </row>
    <row r="107" spans="1:2" x14ac:dyDescent="0.25">
      <c r="A107" t="s">
        <v>116</v>
      </c>
      <c r="B107">
        <v>42018</v>
      </c>
    </row>
    <row r="108" spans="1:2" x14ac:dyDescent="0.25">
      <c r="A108" t="s">
        <v>117</v>
      </c>
      <c r="B108">
        <v>43625</v>
      </c>
    </row>
    <row r="109" spans="1:2" x14ac:dyDescent="0.25">
      <c r="A109" t="s">
        <v>118</v>
      </c>
      <c r="B109">
        <v>41648</v>
      </c>
    </row>
    <row r="110" spans="1:2" x14ac:dyDescent="0.25">
      <c r="A110" t="s">
        <v>119</v>
      </c>
      <c r="B110">
        <v>29011</v>
      </c>
    </row>
    <row r="111" spans="1:2" x14ac:dyDescent="0.25">
      <c r="A111" t="s">
        <v>120</v>
      </c>
      <c r="B111">
        <v>30361</v>
      </c>
    </row>
    <row r="112" spans="1:2" x14ac:dyDescent="0.25">
      <c r="A112" t="s">
        <v>121</v>
      </c>
      <c r="B112">
        <v>37556</v>
      </c>
    </row>
    <row r="113" spans="1:2" x14ac:dyDescent="0.25">
      <c r="A113" t="s">
        <v>122</v>
      </c>
      <c r="B113">
        <v>40659</v>
      </c>
    </row>
    <row r="114" spans="1:2" x14ac:dyDescent="0.25">
      <c r="A114" t="s">
        <v>123</v>
      </c>
      <c r="B114">
        <v>35697</v>
      </c>
    </row>
    <row r="115" spans="1:2" x14ac:dyDescent="0.25">
      <c r="A115" t="s">
        <v>124</v>
      </c>
      <c r="B115">
        <v>34691</v>
      </c>
    </row>
    <row r="116" spans="1:2" x14ac:dyDescent="0.25">
      <c r="A116" t="s">
        <v>125</v>
      </c>
      <c r="B116">
        <v>42844</v>
      </c>
    </row>
    <row r="117" spans="1:2" x14ac:dyDescent="0.25">
      <c r="A117" t="s">
        <v>126</v>
      </c>
      <c r="B117">
        <v>37607</v>
      </c>
    </row>
    <row r="118" spans="1:2" x14ac:dyDescent="0.25">
      <c r="A118" t="s">
        <v>127</v>
      </c>
      <c r="B118">
        <v>8920</v>
      </c>
    </row>
    <row r="119" spans="1:2" x14ac:dyDescent="0.25">
      <c r="A119" t="s">
        <v>128</v>
      </c>
      <c r="B119">
        <v>36080</v>
      </c>
    </row>
    <row r="120" spans="1:2" x14ac:dyDescent="0.25">
      <c r="A120" t="s">
        <v>129</v>
      </c>
      <c r="B120">
        <v>44424</v>
      </c>
    </row>
    <row r="121" spans="1:2" x14ac:dyDescent="0.25">
      <c r="A121" t="s">
        <v>130</v>
      </c>
      <c r="B121">
        <v>40180</v>
      </c>
    </row>
    <row r="122" spans="1:2" x14ac:dyDescent="0.25">
      <c r="A122" t="s">
        <v>131</v>
      </c>
      <c r="B122">
        <v>46747</v>
      </c>
    </row>
    <row r="123" spans="1:2" x14ac:dyDescent="0.25">
      <c r="A123" t="s">
        <v>132</v>
      </c>
      <c r="B123">
        <v>31396</v>
      </c>
    </row>
    <row r="124" spans="1:2" x14ac:dyDescent="0.25">
      <c r="A124" t="s">
        <v>133</v>
      </c>
      <c r="B124">
        <v>21548</v>
      </c>
    </row>
    <row r="125" spans="1:2" x14ac:dyDescent="0.25">
      <c r="A125" t="s">
        <v>134</v>
      </c>
      <c r="B125">
        <v>32314</v>
      </c>
    </row>
    <row r="126" spans="1:2" x14ac:dyDescent="0.25">
      <c r="A126" t="s">
        <v>135</v>
      </c>
      <c r="B126">
        <v>21107</v>
      </c>
    </row>
  </sheetData>
  <mergeCells count="1">
    <mergeCell ref="D2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e32bafe-ee28-4b41-8ff7-4e7c7ac928fe">
      <Terms xmlns="http://schemas.microsoft.com/office/infopath/2007/PartnerControls"/>
    </lcf76f155ced4ddcb4097134ff3c332f>
    <TaxCatchAll xmlns="3ad65d1f-2f53-435e-9243-85f8e125e16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502E208B6754BA2F13E7351045F40" ma:contentTypeVersion="14" ma:contentTypeDescription="Crée un document." ma:contentTypeScope="" ma:versionID="278340ca57abdb3bc47f5fac51f52de5">
  <xsd:schema xmlns:xsd="http://www.w3.org/2001/XMLSchema" xmlns:xs="http://www.w3.org/2001/XMLSchema" xmlns:p="http://schemas.microsoft.com/office/2006/metadata/properties" xmlns:ns2="ee32bafe-ee28-4b41-8ff7-4e7c7ac928fe" xmlns:ns3="3ad65d1f-2f53-435e-9243-85f8e125e16d" targetNamespace="http://schemas.microsoft.com/office/2006/metadata/properties" ma:root="true" ma:fieldsID="9568878a54cc0410d89d5512de475207" ns2:_="" ns3:_="">
    <xsd:import namespace="ee32bafe-ee28-4b41-8ff7-4e7c7ac928fe"/>
    <xsd:import namespace="3ad65d1f-2f53-435e-9243-85f8e125e1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2bafe-ee28-4b41-8ff7-4e7c7ac92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b7b8f9ed-6a47-431a-893d-9cdf97823e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65d1f-2f53-435e-9243-85f8e125e16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f8e6d64-ba03-4d9d-841a-6bc555dd7140}" ma:internalName="TaxCatchAll" ma:showField="CatchAllData" ma:web="3ad65d1f-2f53-435e-9243-85f8e125e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A42044-F519-4F9F-A923-4E1D713058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0E6A5-BD17-449C-96AC-9A7377043CE3}">
  <ds:schemaRefs>
    <ds:schemaRef ds:uri="http://schemas.microsoft.com/office/2006/metadata/properties"/>
    <ds:schemaRef ds:uri="http://schemas.microsoft.com/office/infopath/2007/PartnerControls"/>
    <ds:schemaRef ds:uri="ee32bafe-ee28-4b41-8ff7-4e7c7ac928fe"/>
    <ds:schemaRef ds:uri="3ad65d1f-2f53-435e-9243-85f8e125e16d"/>
  </ds:schemaRefs>
</ds:datastoreItem>
</file>

<file path=customXml/itemProps3.xml><?xml version="1.0" encoding="utf-8"?>
<ds:datastoreItem xmlns:ds="http://schemas.openxmlformats.org/officeDocument/2006/customXml" ds:itemID="{9BCBBA69-7682-4518-9CED-A25773D36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2bafe-ee28-4b41-8ff7-4e7c7ac928fe"/>
    <ds:schemaRef ds:uri="3ad65d1f-2f53-435e-9243-85f8e125e1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TABLEAU GLOBAL</vt:lpstr>
      <vt:lpstr>VOTES ANTICIPES</vt:lpstr>
      <vt:lpstr>NB ELECTEURS</vt:lpstr>
      <vt:lpstr>NB POURC BVO</vt:lpstr>
      <vt:lpstr>NB VOTE EXERCE TOTAL</vt:lpstr>
      <vt:lpstr>BVO20131130</vt:lpstr>
      <vt:lpstr>BVO20131730</vt:lpstr>
    </vt:vector>
  </TitlesOfParts>
  <Company>DGEQ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SRheaume</dc:creator>
  <cp:lastModifiedBy>Guylaine Crête</cp:lastModifiedBy>
  <cp:lastPrinted>2020-02-28T21:09:10Z</cp:lastPrinted>
  <dcterms:created xsi:type="dcterms:W3CDTF">2014-05-06T17:31:34Z</dcterms:created>
  <dcterms:modified xsi:type="dcterms:W3CDTF">2023-08-15T20:27:13Z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0x0101007E0502E208B6754BA2F13E7351045F40</vt:lpwstr>
  </property>
  <property fmtid="{D5CDD505-2E9C-101B-9397-08002B2CF9AE}" pid="3" name="MediaServiceImageTags">
    <vt:lpwstr/>
  </property>
</Properties>
</file>